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rjsantana\Desktop\Semanales\"/>
    </mc:Choice>
  </mc:AlternateContent>
  <xr:revisionPtr revIDLastSave="0" documentId="8_{BDFBCDA9-2473-4ADF-831D-F883AD499B94}" xr6:coauthVersionLast="47" xr6:coauthVersionMax="47" xr10:uidLastSave="{00000000-0000-0000-0000-000000000000}"/>
  <bookViews>
    <workbookView xWindow="-28920" yWindow="210" windowWidth="29040" windowHeight="15840" tabRatio="876" activeTab="8" xr2:uid="{00000000-000D-0000-FFFF-FFFF00000000}"/>
  </bookViews>
  <sheets>
    <sheet name="Dinámica" sheetId="157"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9"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41" l="1"/>
  <c r="F16" i="141"/>
  <c r="E22" i="130" l="1"/>
  <c r="D22" i="130"/>
  <c r="D45" i="4"/>
  <c r="D28" i="149" l="1"/>
  <c r="E28" i="149"/>
  <c r="D23" i="149" l="1"/>
  <c r="E23" i="149"/>
  <c r="F13" i="141" l="1"/>
  <c r="G29" i="141"/>
  <c r="E13" i="141"/>
  <c r="G13" i="141" l="1"/>
  <c r="H13" i="141"/>
  <c r="D13" i="141"/>
  <c r="G17" i="141"/>
  <c r="G16" i="141"/>
  <c r="G15" i="141"/>
  <c r="G14" i="141"/>
  <c r="D24" i="141" l="1"/>
  <c r="D23" i="141"/>
  <c r="D47" i="149"/>
  <c r="D36" i="149"/>
  <c r="D33" i="149"/>
  <c r="D30" i="149"/>
  <c r="D20" i="149"/>
  <c r="D17" i="149"/>
  <c r="D16" i="149" s="1"/>
  <c r="E78" i="131"/>
  <c r="E76" i="131"/>
  <c r="E70" i="131"/>
  <c r="E66" i="131"/>
  <c r="E56" i="131"/>
  <c r="E49" i="131"/>
  <c r="E40" i="131"/>
  <c r="E30" i="131"/>
  <c r="E20" i="131"/>
  <c r="E14" i="131"/>
  <c r="E155" i="130"/>
  <c r="E154" i="130" s="1"/>
  <c r="D155" i="130"/>
  <c r="D154" i="130" s="1"/>
  <c r="C155" i="130"/>
  <c r="C154" i="130" s="1"/>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15" i="130"/>
  <c r="D58" i="4"/>
  <c r="D57" i="4" s="1"/>
  <c r="D55" i="4"/>
  <c r="D53" i="4"/>
  <c r="D51" i="4"/>
  <c r="D49" i="4"/>
  <c r="D47" i="4"/>
  <c r="D43" i="4"/>
  <c r="D17" i="4"/>
  <c r="D14" i="4"/>
  <c r="E28" i="148"/>
  <c r="E26" i="148"/>
  <c r="E24" i="148"/>
  <c r="E21" i="148"/>
  <c r="E20" i="148" s="1"/>
  <c r="E18" i="148"/>
  <c r="E16" i="148"/>
  <c r="D14" i="3"/>
  <c r="D153" i="130" l="1"/>
  <c r="E75" i="131"/>
  <c r="E23" i="141"/>
  <c r="D32" i="149"/>
  <c r="D19" i="149"/>
  <c r="E15" i="148"/>
  <c r="E13" i="131"/>
  <c r="D104" i="130"/>
  <c r="D74" i="130"/>
  <c r="D38" i="130"/>
  <c r="D14" i="130"/>
  <c r="D13" i="4"/>
  <c r="D64" i="4" s="1"/>
  <c r="E23" i="148"/>
  <c r="D29" i="3"/>
  <c r="D21" i="3"/>
  <c r="E80" i="131" l="1"/>
  <c r="D28" i="3"/>
  <c r="E27" i="141"/>
  <c r="D13" i="3"/>
  <c r="D56" i="149"/>
  <c r="E33" i="148"/>
  <c r="D13" i="130"/>
  <c r="D160" i="130" s="1"/>
  <c r="E30" i="149"/>
  <c r="E17" i="149"/>
  <c r="E16" i="149" s="1"/>
  <c r="H16" i="149" s="1"/>
  <c r="F18" i="149"/>
  <c r="E43" i="4"/>
  <c r="E45" i="4"/>
  <c r="E47" i="4"/>
  <c r="E49" i="4"/>
  <c r="E51" i="4"/>
  <c r="E53" i="4"/>
  <c r="E55" i="4"/>
  <c r="E58" i="4"/>
  <c r="E57" i="4" s="1"/>
  <c r="D27" i="141"/>
  <c r="E51" i="130"/>
  <c r="D33" i="3" l="1"/>
  <c r="E24" i="141"/>
  <c r="E18" i="141"/>
  <c r="G20" i="141"/>
  <c r="E110" i="130"/>
  <c r="E25" i="141" l="1"/>
  <c r="E26" i="141"/>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E153" i="130" s="1"/>
  <c r="H29" i="141" l="1"/>
  <c r="H20" i="141"/>
  <c r="H17" i="141"/>
  <c r="H16" i="141"/>
  <c r="H15" i="141"/>
  <c r="H14" i="141"/>
  <c r="D70" i="131" l="1"/>
  <c r="D66" i="131"/>
  <c r="D56" i="131"/>
  <c r="D49" i="131"/>
  <c r="D40" i="131"/>
  <c r="D30" i="131"/>
  <c r="D14" i="131"/>
  <c r="D13" i="131" l="1"/>
  <c r="E13" i="130"/>
  <c r="E160" i="130" s="1"/>
  <c r="C15" i="130"/>
  <c r="F70" i="131"/>
  <c r="C51" i="130"/>
  <c r="F14" i="131" l="1"/>
  <c r="E14" i="3" l="1"/>
  <c r="F23" i="141" s="1"/>
  <c r="E21" i="3"/>
  <c r="F24" i="141" s="1"/>
  <c r="E29" i="3"/>
  <c r="G21" i="141" l="1"/>
  <c r="G24" i="141"/>
  <c r="G19" i="141"/>
  <c r="G23" i="141"/>
  <c r="G31" i="14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<sst xmlns="http://schemas.openxmlformats.org/spreadsheetml/2006/main" count="2392" uniqueCount="2020">
  <si>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</si>
  <si>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</si>
  <si>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</si>
  <si>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</si>
  <si>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</si>
  <si>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</si>
  <si>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</si>
  <si>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</si>
  <si>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</si>
  <si>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</si>
  <si>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</si>
  <si>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</si>
  <si>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</si>
  <si>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</si>
  <si>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</si>
  <si>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</si>
  <si>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</si>
  <si>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</si>
  <si>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</si>
  <si>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</si>
  <si>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</si>
  <si>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</si>
  <si>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</si>
  <si>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</si>
  <si>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</si>
  <si>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</si>
  <si>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</si>
  <si>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</si>
  <si>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</si>
  <si>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</si>
  <si>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</si>
  <si>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</si>
  <si>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</si>
  <si>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</si>
  <si>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</si>
  <si>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</si>
  <si>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</si>
  <si>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</si>
  <si>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</si>
  <si>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</si>
  <si>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</si>
  <si>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</si>
  <si>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</si>
  <si>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</si>
  <si>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</si>
  <si>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</si>
  <si>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</si>
  <si>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</si>
  <si>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</si>
  <si>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</si>
  <si>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</si>
  <si>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</si>
  <si>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</si>
  <si>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</si>
  <si>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</si>
  <si>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</si>
  <si>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</si>
  <si>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</si>
  <si>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</si>
  <si>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</si>
  <si>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</si>
  <si>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</si>
  <si>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</si>
  <si>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</si>
  <si>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</si>
  <si>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</si>
  <si>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</si>
  <si>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</si>
  <si>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</si>
  <si>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</si>
  <si>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</si>
  <si>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</si>
  <si>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</si>
  <si>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</si>
  <si>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</si>
  <si>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</si>
  <si>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</si>
  <si>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</si>
  <si>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</si>
  <si>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</si>
  <si>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</si>
  <si>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</si>
  <si>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</si>
  <si>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</si>
  <si>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</si>
  <si>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</si>
  <si>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</si>
  <si>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</si>
  <si>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</si>
  <si>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</si>
  <si>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</si>
  <si>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</si>
  <si>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</si>
  <si>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</si>
  <si>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</si>
  <si>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</si>
  <si>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</si>
  <si>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</si>
  <si>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</si>
  <si>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</si>
  <si>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</si>
  <si>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</si>
  <si>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</si>
  <si>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</si>
  <si>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</si>
  <si>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</si>
  <si>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</si>
  <si>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</si>
  <si>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</si>
  <si>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</si>
  <si>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</si>
  <si>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</si>
  <si>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</si>
  <si>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</si>
  <si>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</si>
  <si>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</si>
  <si>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</si>
  <si>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</si>
  <si>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</si>
  <si>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</si>
  <si>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</si>
  <si>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</si>
  <si>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</si>
  <si>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</si>
  <si>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</si>
  <si>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</si>
  <si>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</si>
  <si>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</si>
  <si>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</si>
  <si>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</si>
  <si>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</si>
  <si>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</si>
  <si>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</si>
  <si>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</si>
  <si>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</si>
  <si>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</si>
  <si>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</si>
  <si>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</si>
  <si>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</si>
  <si>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</si>
  <si>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</si>
  <si>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</si>
  <si>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</si>
  <si>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</si>
  <si>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</si>
  <si>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</si>
  <si>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</si>
  <si>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</si>
  <si>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</si>
  <si>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</si>
  <si>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</si>
  <si>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</si>
  <si>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</si>
  <si>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</si>
  <si>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</si>
  <si>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</si>
  <si>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</si>
  <si>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</si>
  <si>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</si>
  <si>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</si>
  <si>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</si>
  <si>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</si>
  <si>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</si>
  <si>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</si>
  <si>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</si>
  <si>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</si>
  <si>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</si>
  <si>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</si>
  <si>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</si>
  <si>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</si>
  <si>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</si>
  <si>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</si>
  <si>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</si>
  <si>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</si>
  <si>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</si>
  <si>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</si>
  <si>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</si>
  <si>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</si>
  <si>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</si>
  <si>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</si>
  <si>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</si>
  <si>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</si>
  <si>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</si>
  <si>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</si>
  <si>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</si>
  <si>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</si>
  <si>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</si>
  <si>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</si>
  <si>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</si>
  <si>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</si>
  <si>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</si>
  <si>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</si>
  <si>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</si>
  <si>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</si>
  <si>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</si>
  <si>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</si>
  <si>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</si>
  <si>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</si>
  <si>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</si>
  <si>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</si>
  <si>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</si>
  <si>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</si>
  <si>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</si>
  <si>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</si>
  <si>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</si>
  <si>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</si>
  <si>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</si>
  <si>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</si>
  <si>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</si>
  <si>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</si>
  <si>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</si>
  <si>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</si>
  <si>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</si>
  <si>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</si>
  <si>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</si>
  <si>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</si>
  <si>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</si>
  <si>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</si>
  <si>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</si>
  <si>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</si>
  <si>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</si>
  <si>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</si>
  <si>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</si>
  <si>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</si>
  <si>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</si>
  <si>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</si>
  <si>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</si>
  <si>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</si>
  <si>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</si>
  <si>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</si>
  <si>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</si>
  <si>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</si>
  <si>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</si>
  <si>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</si>
  <si>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</si>
  <si>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</si>
  <si>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</si>
  <si>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</si>
  <si>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</si>
  <si>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</si>
  <si>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</si>
  <si>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</si>
  <si>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</si>
  <si>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</si>
  <si>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</si>
  <si>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</si>
  <si>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</si>
  <si>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</si>
  <si>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</si>
  <si>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</si>
  <si>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</si>
  <si>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</si>
  <si>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</si>
  <si>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</si>
  <si>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</si>
  <si>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</si>
  <si>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</si>
  <si>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</si>
  <si>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</si>
  <si>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</si>
  <si>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</si>
  <si>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</si>
  <si>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</si>
  <si>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</si>
  <si>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</si>
  <si>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</si>
  <si>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</si>
  <si>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</si>
  <si>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</si>
  <si>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</si>
  <si>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</si>
  <si>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</si>
  <si>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</si>
  <si>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</si>
  <si>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</si>
  <si>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</si>
  <si>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</si>
  <si>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</si>
  <si>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</si>
  <si>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</si>
  <si>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</si>
  <si>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</si>
  <si>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</si>
  <si>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</si>
  <si>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</si>
  <si>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</si>
  <si>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</si>
  <si>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</si>
  <si>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</si>
  <si>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</si>
  <si>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</si>
  <si>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</si>
  <si>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</si>
  <si>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</si>
  <si>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</si>
  <si>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</si>
  <si>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</si>
  <si>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</si>
  <si>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</si>
  <si>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</si>
  <si>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</si>
  <si>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</si>
  <si>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</si>
  <si>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</si>
  <si>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</si>
  <si>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</si>
  <si>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</si>
  <si>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</si>
  <si>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</si>
  <si>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</si>
  <si>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</si>
  <si>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</si>
  <si>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</si>
  <si>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</si>
  <si>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</si>
  <si>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</si>
  <si>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</si>
  <si>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</si>
  <si>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</si>
  <si>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</si>
  <si>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</si>
  <si>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</si>
  <si>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</si>
  <si>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</si>
  <si>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</si>
  <si>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</si>
  <si>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</si>
  <si>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</si>
  <si>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</si>
  <si>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</si>
  <si>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</si>
  <si>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</si>
  <si>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</si>
  <si>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</si>
  <si>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</si>
  <si>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</si>
  <si>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</si>
  <si>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</si>
  <si>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</si>
  <si>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</si>
  <si>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</si>
  <si>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</si>
  <si>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</si>
  <si>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</si>
  <si>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</si>
  <si>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</si>
  <si>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</si>
  <si>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</si>
  <si>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</si>
  <si>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</si>
  <si>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</si>
  <si>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</si>
  <si>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</si>
  <si>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</si>
  <si>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</si>
  <si>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</si>
  <si>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</si>
  <si>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</si>
  <si>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</si>
  <si>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</si>
  <si>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</si>
  <si>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</si>
  <si>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</si>
  <si>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</si>
  <si>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</si>
  <si>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</si>
  <si>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</si>
  <si>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</si>
  <si>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</si>
  <si>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</si>
  <si>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</si>
  <si>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</si>
  <si>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</si>
  <si>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</si>
  <si>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</si>
  <si>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</si>
  <si>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</si>
  <si>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</si>
  <si>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</si>
  <si>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</si>
  <si>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</si>
  <si>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</si>
  <si>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</si>
  <si>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</si>
  <si>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</si>
  <si>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</si>
  <si>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</si>
  <si>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</si>
  <si>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</si>
  <si>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</si>
  <si>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</si>
  <si>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</si>
  <si>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</si>
  <si>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</si>
  <si>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</si>
  <si>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</si>
  <si>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</si>
  <si>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</si>
  <si>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</si>
  <si>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</si>
  <si>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</si>
  <si>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</si>
  <si>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</si>
  <si>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</si>
  <si>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</si>
  <si>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</si>
  <si>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</si>
  <si>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</si>
  <si>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</si>
  <si>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</si>
  <si>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</si>
  <si>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</si>
  <si>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</si>
  <si>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</si>
  <si>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</si>
  <si>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</si>
  <si>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</si>
  <si>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</si>
  <si>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</si>
  <si>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</si>
  <si>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</si>
  <si>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</si>
  <si>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</si>
  <si>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</si>
  <si>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</si>
  <si>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</si>
  <si>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</si>
  <si>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</si>
  <si>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</si>
  <si>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</si>
  <si>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</si>
  <si>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</si>
  <si>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</si>
  <si>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</si>
  <si>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</si>
  <si>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</si>
  <si>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</si>
  <si>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</si>
  <si>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</si>
  <si>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</si>
  <si>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</si>
  <si>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</si>
  <si>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</si>
  <si>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</si>
  <si>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</si>
  <si>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</si>
  <si>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</si>
  <si>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</si>
  <si>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</si>
  <si>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</si>
  <si>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</si>
  <si>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</si>
  <si>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</si>
  <si>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</si>
  <si>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</si>
  <si>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</si>
  <si>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</si>
  <si>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</si>
  <si>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</si>
  <si>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</si>
  <si>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</si>
  <si>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</si>
  <si>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</si>
  <si>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</si>
  <si>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</si>
  <si>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</si>
  <si>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</si>
  <si>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</si>
  <si>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</si>
  <si>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</si>
  <si>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</si>
  <si>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</si>
  <si>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</si>
  <si>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</si>
  <si>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</si>
  <si>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</si>
  <si>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</si>
  <si>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</si>
  <si>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</si>
  <si>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</si>
  <si>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</si>
  <si>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</si>
  <si>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</si>
  <si>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</si>
  <si>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</si>
  <si>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</si>
  <si>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</si>
  <si>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</si>
  <si>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</si>
  <si>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</si>
  <si>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</si>
  <si>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</si>
  <si>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</si>
  <si>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</si>
  <si>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</si>
  <si>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</si>
  <si>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</si>
  <si>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</si>
  <si>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</si>
  <si>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</si>
  <si>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</si>
  <si>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</si>
  <si>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</si>
  <si>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</si>
  <si>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</si>
  <si>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</si>
  <si>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</si>
  <si>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</si>
  <si>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</si>
  <si>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</si>
  <si>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</si>
  <si>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</si>
  <si>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</si>
  <si>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</si>
  <si>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</si>
  <si>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</si>
  <si>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</si>
  <si>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</si>
  <si>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</si>
  <si>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</si>
  <si>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</si>
  <si>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</si>
  <si>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</si>
  <si>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</si>
  <si>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</si>
  <si>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</si>
  <si>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</si>
  <si>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</si>
  <si>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</si>
  <si>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</si>
  <si>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</si>
  <si>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</si>
  <si>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</si>
  <si>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</si>
  <si>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</si>
  <si>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</si>
  <si>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</si>
  <si>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</si>
  <si>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</si>
  <si>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</si>
  <si>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</si>
  <si>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</si>
  <si>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</si>
  <si>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</si>
  <si>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</si>
  <si>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</si>
  <si>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</si>
  <si>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</si>
  <si>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</si>
  <si>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</si>
  <si>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</si>
  <si>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</si>
  <si>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</si>
  <si>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</si>
  <si>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</si>
  <si>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</si>
  <si>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</si>
  <si>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</si>
  <si>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</si>
  <si>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</si>
  <si>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</si>
  <si>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</si>
  <si>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</si>
  <si>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</si>
  <si>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</si>
  <si>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</si>
  <si>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</si>
  <si>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</si>
  <si>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</si>
  <si>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</si>
  <si>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</si>
  <si>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</si>
  <si>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</si>
  <si>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</si>
  <si>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</si>
  <si>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</si>
  <si>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</si>
  <si>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</si>
  <si>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</si>
  <si>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</si>
  <si>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</si>
  <si>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</si>
  <si>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</si>
  <si>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</si>
  <si>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</si>
  <si>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</si>
  <si>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</si>
  <si>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</si>
  <si>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</si>
  <si>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</si>
  <si>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</si>
  <si>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</si>
  <si>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</si>
  <si>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</si>
  <si>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</si>
  <si>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</si>
  <si>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</si>
  <si>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</si>
  <si>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</si>
  <si>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</si>
  <si>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</si>
  <si>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</si>
  <si>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</si>
  <si>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</si>
  <si>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</si>
  <si>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</si>
  <si>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</si>
  <si>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</si>
  <si>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</si>
  <si>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</si>
  <si>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</si>
  <si>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</si>
  <si>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</si>
  <si>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</si>
  <si>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</si>
  <si>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</si>
  <si>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</si>
  <si>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</si>
  <si>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</si>
  <si>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</si>
  <si>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</si>
  <si>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</si>
  <si>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</si>
  <si>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</si>
  <si>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</si>
  <si>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</si>
  <si>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</si>
  <si>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</si>
  <si>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</si>
  <si>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</si>
  <si>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</si>
  <si>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</si>
  <si>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</si>
  <si>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</si>
  <si>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</si>
  <si>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</si>
  <si>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</si>
  <si>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</si>
  <si>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</si>
  <si>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</si>
  <si>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</si>
  <si>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</si>
  <si>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</si>
  <si>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</si>
  <si>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</si>
  <si>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</si>
  <si>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</si>
  <si>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</si>
  <si>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</si>
  <si>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</si>
  <si>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</si>
  <si>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</si>
  <si>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</si>
  <si>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</si>
  <si>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</si>
  <si>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</si>
  <si>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</si>
  <si>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</si>
  <si>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</si>
  <si>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</si>
  <si>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</si>
  <si>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</si>
  <si>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</si>
  <si>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</si>
  <si>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</si>
  <si>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</si>
  <si>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</si>
  <si>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</si>
  <si>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</si>
  <si>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</si>
  <si>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</si>
  <si>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</si>
  <si>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</si>
  <si>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</si>
  <si>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</si>
  <si>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</si>
  <si>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</si>
  <si>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</si>
  <si>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</si>
  <si>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</si>
  <si>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</si>
  <si>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</si>
  <si>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</si>
  <si>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</si>
  <si>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</si>
  <si>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</si>
  <si>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</si>
  <si>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</si>
  <si>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</si>
  <si>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</si>
  <si>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</si>
  <si>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</si>
  <si>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</si>
  <si>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</si>
  <si>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</si>
  <si>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</si>
  <si>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</si>
  <si>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</si>
  <si>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</si>
  <si>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</si>
  <si>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</si>
  <si>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</si>
  <si>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</si>
  <si>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</si>
  <si>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</si>
  <si>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</si>
  <si>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</si>
  <si>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</si>
  <si>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</si>
  <si>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</si>
  <si>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</si>
  <si>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</si>
  <si>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</si>
  <si>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</si>
  <si>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</si>
  <si>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</si>
  <si>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</si>
  <si>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</si>
  <si>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</si>
  <si>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</si>
  <si>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</si>
  <si>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</si>
  <si>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</si>
  <si>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</si>
  <si>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</si>
  <si>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</si>
  <si>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</si>
  <si>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</si>
  <si>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</si>
  <si>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</si>
  <si>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</si>
  <si>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</si>
  <si>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</si>
  <si>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</si>
  <si>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</si>
  <si>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</si>
  <si>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</si>
  <si>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</si>
  <si>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</si>
  <si>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</si>
  <si>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</si>
  <si>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</si>
  <si>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</si>
  <si>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</si>
  <si>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</si>
  <si>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</si>
  <si>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</si>
  <si>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</si>
  <si>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</si>
  <si>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</si>
  <si>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</si>
  <si>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</si>
  <si>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</si>
  <si>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</si>
  <si>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</si>
  <si>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</si>
  <si>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</si>
  <si>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</si>
  <si>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</si>
  <si>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</si>
  <si>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</si>
  <si>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</si>
  <si>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</si>
  <si>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</si>
  <si>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</si>
  <si>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</si>
  <si>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</si>
  <si>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</si>
  <si>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</si>
  <si>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</si>
  <si>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</si>
  <si>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</si>
  <si>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</si>
  <si>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</si>
  <si>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</si>
  <si>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</si>
  <si>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</si>
  <si>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</si>
  <si>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</si>
  <si>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</si>
  <si>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</si>
  <si>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</si>
  <si>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</si>
  <si>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</si>
  <si>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</si>
  <si>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</si>
  <si>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</si>
  <si>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</si>
  <si>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</si>
  <si>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</si>
  <si>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</si>
  <si>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</si>
  <si>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</si>
  <si>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</si>
  <si>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</si>
  <si>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</si>
  <si>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</si>
  <si>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</si>
  <si>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</si>
  <si>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</si>
  <si>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</si>
  <si>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</si>
  <si>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</si>
  <si>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</si>
  <si>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</si>
  <si>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</si>
  <si>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</si>
  <si>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</si>
  <si>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</si>
  <si>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</si>
  <si>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</si>
  <si>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</si>
  <si>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</si>
  <si>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</si>
  <si>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</si>
  <si>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</si>
  <si>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</si>
  <si>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</si>
  <si>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</si>
  <si>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</si>
  <si>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</si>
  <si>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</si>
  <si>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</si>
  <si>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</si>
  <si>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</si>
  <si>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</si>
  <si>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</si>
  <si>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</si>
  <si>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</si>
  <si>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</si>
  <si>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</si>
  <si>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</si>
  <si>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</si>
  <si>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</si>
  <si>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</si>
  <si>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</si>
  <si>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</si>
  <si>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</si>
  <si>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</si>
  <si>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</si>
  <si>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</si>
  <si>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</si>
  <si>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</si>
  <si>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</si>
  <si>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</si>
  <si>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</si>
  <si>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</si>
  <si>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</si>
  <si>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</si>
  <si>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</si>
  <si>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</si>
  <si>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</si>
  <si>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</si>
  <si>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</si>
  <si>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</si>
  <si>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</si>
  <si>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</si>
  <si>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</si>
  <si>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</si>
  <si>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</si>
  <si>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</si>
  <si>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</si>
  <si>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</si>
  <si>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</si>
  <si>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</si>
  <si>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</si>
  <si>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</si>
  <si>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</si>
  <si>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</si>
  <si>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</si>
  <si>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</si>
  <si>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</si>
  <si>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</si>
  <si>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</si>
  <si>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</si>
  <si>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</si>
  <si>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</si>
  <si>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</si>
  <si>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</si>
  <si>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</si>
  <si>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</si>
  <si>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</si>
  <si>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</si>
  <si>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</si>
  <si>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</si>
  <si>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</si>
  <si>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</si>
  <si>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</si>
  <si>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</si>
  <si>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</si>
  <si>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</si>
  <si>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</si>
  <si>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</si>
  <si>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</si>
  <si>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</si>
  <si>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</si>
  <si>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</si>
  <si>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</si>
  <si>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</si>
  <si>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</si>
  <si>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</si>
  <si>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</si>
  <si>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</si>
  <si>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</si>
  <si>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</si>
  <si>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</si>
  <si>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</si>
  <si>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</si>
  <si>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</si>
  <si>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</si>
  <si>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</si>
  <si>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</si>
  <si>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</si>
  <si>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</si>
  <si>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</si>
  <si>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</si>
  <si>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</si>
  <si>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</si>
  <si>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</si>
  <si>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</si>
  <si>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</si>
  <si>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</si>
  <si>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</si>
  <si>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</si>
  <si>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</si>
  <si>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</si>
  <si>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</si>
  <si>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</si>
  <si>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</si>
  <si>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</si>
  <si>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</si>
  <si>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</si>
  <si>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</si>
  <si>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</si>
  <si>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</si>
  <si>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</si>
  <si>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</si>
  <si>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</si>
  <si>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</si>
  <si>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</si>
  <si>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</si>
  <si>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</si>
  <si>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</si>
  <si>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</si>
  <si>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</si>
  <si>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</si>
  <si>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</si>
  <si>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</si>
  <si>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</si>
  <si>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</si>
  <si>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</si>
  <si>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</si>
  <si>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</si>
  <si>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</si>
  <si>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</si>
  <si>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</si>
  <si>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</si>
  <si>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</si>
  <si>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</si>
  <si>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</si>
  <si>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</si>
  <si>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</si>
  <si>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</si>
  <si>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</si>
  <si>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</si>
  <si>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</si>
  <si>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</si>
  <si>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</si>
  <si>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</si>
  <si>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</si>
  <si>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</si>
  <si>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</si>
  <si>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</si>
  <si>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</si>
  <si>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</si>
  <si>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</si>
  <si>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</si>
  <si>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</si>
  <si>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</si>
  <si>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</si>
  <si>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</si>
  <si>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</si>
  <si>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</si>
  <si>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</si>
  <si>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</si>
  <si>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</si>
  <si>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</si>
  <si>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</si>
  <si>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</si>
  <si>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</si>
  <si>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</si>
  <si>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</si>
  <si>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</si>
  <si>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</si>
  <si>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</si>
  <si>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</si>
  <si>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</si>
  <si>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</si>
  <si>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</si>
  <si>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</si>
  <si>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</si>
  <si>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</si>
  <si>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</si>
  <si>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</si>
  <si>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</si>
  <si>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</si>
  <si>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</si>
  <si>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</si>
  <si>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</si>
  <si>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</si>
  <si>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</si>
  <si>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</si>
  <si>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</si>
  <si>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</si>
  <si>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</si>
  <si>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</si>
  <si>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</si>
  <si>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</si>
  <si>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</si>
  <si>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</si>
  <si>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</si>
  <si>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</si>
  <si>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</si>
  <si>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</si>
  <si>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</si>
  <si>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</si>
  <si>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</si>
  <si>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</si>
  <si>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</si>
  <si>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</si>
  <si>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</si>
  <si>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</si>
  <si>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</si>
  <si>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</si>
  <si>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</si>
  <si>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</si>
  <si>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</si>
  <si>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</si>
  <si>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</si>
  <si>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</si>
  <si>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</si>
  <si>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</si>
  <si>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</si>
  <si>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</si>
  <si>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</si>
  <si>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</si>
  <si>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</si>
  <si>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</si>
  <si>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</si>
  <si>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</si>
  <si>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</si>
  <si>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</si>
  <si>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</si>
  <si>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</si>
  <si>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</si>
  <si>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</si>
  <si>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</si>
  <si>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</si>
  <si>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</si>
  <si>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</si>
  <si>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</si>
  <si>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</si>
  <si>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</si>
  <si>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</si>
  <si>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</si>
  <si>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</si>
  <si>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</si>
  <si>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</si>
  <si>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</si>
  <si>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</si>
  <si>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</si>
  <si>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</si>
  <si>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</si>
  <si>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</si>
  <si>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</si>
  <si>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</si>
  <si>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</si>
  <si>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</si>
  <si>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</si>
  <si>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</si>
  <si>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</si>
  <si>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</si>
  <si>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</si>
  <si>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</si>
  <si>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</si>
  <si>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</si>
  <si>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</si>
  <si>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</si>
  <si>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</si>
  <si>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</si>
  <si>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</si>
  <si>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</si>
  <si>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</si>
  <si>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</si>
  <si>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</si>
  <si>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</si>
  <si>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</si>
  <si>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</si>
  <si>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</si>
  <si>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</si>
  <si>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</si>
  <si>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</si>
  <si>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</si>
  <si>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</si>
  <si>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</si>
  <si>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</si>
  <si>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</si>
  <si>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</si>
  <si>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</si>
  <si>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</si>
  <si>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</si>
  <si>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</si>
  <si>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</si>
  <si>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</si>
  <si>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</si>
  <si>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</si>
  <si>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</si>
  <si>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</si>
  <si>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</si>
  <si>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</si>
  <si>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</si>
  <si>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</si>
  <si>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</si>
  <si>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</si>
  <si>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</si>
  <si>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</si>
  <si>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</si>
  <si>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</si>
  <si>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</si>
  <si>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</si>
  <si>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</si>
  <si>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</si>
  <si>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</si>
  <si>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</si>
  <si>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</si>
  <si>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</si>
  <si>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</si>
  <si>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</si>
  <si>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</si>
  <si>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</si>
  <si>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</si>
  <si>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</si>
  <si>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</si>
  <si>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</si>
  <si>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</si>
  <si>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</si>
  <si>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</si>
  <si>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</si>
  <si>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</si>
  <si>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</si>
  <si>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</si>
  <si>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</si>
  <si>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</si>
  <si>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</si>
  <si>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</si>
  <si>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</si>
  <si>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</si>
  <si>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</si>
  <si>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</si>
  <si>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</si>
  <si>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</si>
  <si>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</si>
  <si>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</si>
  <si>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</si>
  <si>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</si>
  <si>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</si>
  <si>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</si>
  <si>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</si>
  <si>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</si>
  <si>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</si>
  <si>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</si>
  <si>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</si>
  <si>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</si>
  <si>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</si>
  <si>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</si>
  <si>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</si>
  <si>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</si>
  <si>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</si>
  <si>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</si>
  <si>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</si>
  <si>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</si>
  <si>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</si>
  <si>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</si>
  <si>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</si>
  <si>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</si>
  <si>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</si>
  <si>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</si>
  <si>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</si>
  <si>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</si>
  <si>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</si>
  <si>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</si>
  <si>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</si>
  <si>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</si>
  <si>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</si>
  <si>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</si>
  <si>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</si>
  <si>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</si>
  <si>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</si>
  <si>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</si>
  <si>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</si>
  <si>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</si>
  <si>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</si>
  <si>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</si>
  <si>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</si>
  <si>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</si>
  <si>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</si>
  <si>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</si>
  <si>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</si>
  <si>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</si>
  <si>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</si>
  <si>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</si>
  <si>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</si>
  <si>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</si>
  <si>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</si>
  <si>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</si>
  <si>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</si>
  <si>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</si>
  <si>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</si>
  <si>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</si>
  <si>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</si>
  <si>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</si>
  <si>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</si>
  <si>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</si>
  <si>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</si>
  <si>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</si>
  <si>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</si>
  <si>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</si>
  <si>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</si>
  <si>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</si>
  <si>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</si>
  <si>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</si>
  <si>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</si>
  <si>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</si>
  <si>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</si>
  <si>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</si>
  <si>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</si>
  <si>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</si>
  <si>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</si>
  <si>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</si>
  <si>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</si>
  <si>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</si>
  <si>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</si>
  <si>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</si>
  <si>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</si>
  <si>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</si>
  <si>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</si>
  <si>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</si>
  <si>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</si>
  <si>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</si>
  <si>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</si>
  <si>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</si>
  <si>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</si>
  <si>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</si>
  <si>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</si>
  <si>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</si>
  <si>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</si>
  <si>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</si>
  <si>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</si>
  <si>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</si>
  <si>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</si>
  <si>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</si>
  <si>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</si>
  <si>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</si>
  <si>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</si>
  <si>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</si>
  <si>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</si>
  <si>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</si>
  <si>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</si>
  <si>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</si>
  <si>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</si>
  <si>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</si>
  <si>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</si>
  <si>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</si>
  <si>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</si>
  <si>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</si>
  <si>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</si>
  <si>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</si>
  <si>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</si>
  <si>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</si>
  <si>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</si>
  <si>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</si>
  <si>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</si>
  <si>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</si>
  <si>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</si>
  <si>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</si>
  <si>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</si>
  <si>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</si>
  <si>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</si>
  <si>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</si>
  <si>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</si>
  <si>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</si>
  <si>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</si>
  <si>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</si>
  <si>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</si>
  <si>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</si>
  <si>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</si>
  <si>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</si>
  <si>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</si>
  <si>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</si>
  <si>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</si>
  <si>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</si>
  <si>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</si>
  <si>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</si>
  <si>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</si>
  <si>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</si>
  <si>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</si>
  <si>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</si>
  <si>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</si>
  <si>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</si>
  <si>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</si>
  <si>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</si>
  <si>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</si>
  <si>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</si>
  <si>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</si>
  <si>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</si>
  <si>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</si>
  <si>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</si>
  <si>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</si>
  <si>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</si>
  <si>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</si>
  <si>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</si>
  <si>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</si>
  <si>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</si>
  <si>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</si>
  <si>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</si>
  <si>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</si>
  <si>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</si>
  <si>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</si>
  <si>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</si>
  <si>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</si>
  <si>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</si>
  <si>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</si>
  <si>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</si>
  <si>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</si>
  <si>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</si>
  <si>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</si>
  <si>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</si>
  <si>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</si>
  <si>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</si>
  <si>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</si>
  <si>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</si>
  <si>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</si>
  <si>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</si>
  <si>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</si>
  <si>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</si>
  <si>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</si>
  <si>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</si>
  <si>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</si>
  <si>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</si>
  <si>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</si>
  <si>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</si>
  <si>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</si>
  <si>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</si>
  <si>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</si>
  <si>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</si>
  <si>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</si>
  <si>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</si>
  <si>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</si>
  <si>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</si>
  <si>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</si>
  <si>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</si>
  <si>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</si>
  <si>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</si>
  <si>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</si>
  <si>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</si>
  <si>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</si>
  <si>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</si>
  <si>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</si>
  <si>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</si>
  <si>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</si>
  <si>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</si>
  <si>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</si>
  <si>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</si>
  <si>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</si>
  <si>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</si>
  <si>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</si>
  <si>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</si>
  <si>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</si>
  <si>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</si>
  <si>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</si>
  <si>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</si>
  <si>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</si>
  <si>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</si>
  <si>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</si>
  <si>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</si>
  <si>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</si>
  <si>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</si>
  <si>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</si>
  <si>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</si>
  <si>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</si>
  <si>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</si>
  <si>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</si>
  <si>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</si>
  <si>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</si>
  <si>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</si>
  <si>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</si>
  <si>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</si>
  <si>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</si>
  <si>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</si>
  <si>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</si>
  <si>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</si>
  <si>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</si>
  <si>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</si>
  <si>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</si>
  <si>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</si>
  <si>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</si>
  <si>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</si>
  <si>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</si>
  <si>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</si>
  <si>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</si>
  <si>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</si>
  <si>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</si>
  <si>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</si>
  <si>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</si>
  <si>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</si>
  <si>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</si>
  <si>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</si>
  <si>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</si>
  <si>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</si>
  <si>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</si>
  <si>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</si>
  <si>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</si>
  <si>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</si>
  <si>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</si>
  <si>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</si>
  <si>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</si>
  <si>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</si>
  <si>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</si>
  <si>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</si>
  <si>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</si>
  <si>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</si>
  <si>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</si>
  <si>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</si>
  <si>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</si>
  <si>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</si>
  <si>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</si>
  <si>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</si>
  <si>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</si>
  <si>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</si>
  <si>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</si>
  <si>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</si>
  <si>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</si>
  <si>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</si>
  <si>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</si>
  <si>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</si>
  <si>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</si>
  <si>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</si>
  <si>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</si>
  <si>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</si>
  <si>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</si>
  <si>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</si>
  <si>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</si>
  <si>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</si>
  <si>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</si>
  <si>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</si>
  <si>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</si>
  <si>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</si>
  <si>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</si>
  <si>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</si>
  <si>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</si>
  <si>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</si>
  <si>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</si>
  <si>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</si>
  <si>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</si>
  <si>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</si>
  <si>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</si>
  <si>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</si>
  <si>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</si>
  <si>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</si>
  <si>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</si>
  <si>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</si>
  <si>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</si>
  <si>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</si>
  <si>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</si>
  <si>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</si>
  <si>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</si>
  <si>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</si>
  <si>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</si>
  <si>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</si>
  <si>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</si>
  <si>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</si>
  <si>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</si>
  <si>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</si>
  <si>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</si>
  <si>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</si>
  <si>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</si>
  <si>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</si>
  <si>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</si>
  <si>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</si>
  <si>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</si>
  <si>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</si>
  <si>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</si>
  <si>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</si>
  <si>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</si>
  <si>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</si>
  <si>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</si>
  <si>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</si>
  <si>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</si>
  <si>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</si>
  <si>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</si>
  <si>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</si>
  <si>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</si>
  <si>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</si>
  <si>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</si>
  <si>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</si>
  <si>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</si>
  <si>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</si>
  <si>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</si>
  <si>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</si>
  <si>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</si>
  <si>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</si>
  <si>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</si>
  <si>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</si>
  <si>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</si>
  <si>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</si>
  <si>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</si>
  <si>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</si>
  <si>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</si>
  <si>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</si>
  <si>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</si>
  <si>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</si>
  <si>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</si>
  <si>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</si>
  <si>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</si>
  <si>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</si>
  <si>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</si>
  <si>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</si>
  <si>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</si>
  <si>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</si>
  <si>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</si>
  <si>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</si>
  <si>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</si>
  <si>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</si>
  <si>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</si>
  <si>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</si>
  <si>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</si>
  <si>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</si>
  <si>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</si>
  <si>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</si>
  <si>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</si>
  <si>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</si>
  <si>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</si>
  <si>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</si>
  <si>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</si>
  <si>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</si>
  <si>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</si>
  <si>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</si>
  <si>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</si>
  <si>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</si>
  <si>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</si>
  <si>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</si>
  <si>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</si>
  <si>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</si>
  <si>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</si>
  <si>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</si>
  <si>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</si>
  <si>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</si>
  <si>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</si>
  <si>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</si>
  <si>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</si>
  <si>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</si>
  <si>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</si>
  <si>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</si>
  <si>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</si>
  <si>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</si>
  <si>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</si>
  <si>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</si>
  <si>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</si>
  <si>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</si>
  <si>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</si>
  <si>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</si>
  <si>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</si>
  <si>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</si>
  <si>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</si>
  <si>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</si>
  <si>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</si>
  <si>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</si>
  <si>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</si>
  <si>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</si>
  <si>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</si>
  <si>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</si>
  <si>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</si>
  <si>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</si>
  <si>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</si>
  <si>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</si>
  <si>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</si>
  <si>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</si>
  <si>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</si>
  <si>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</si>
  <si>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</si>
  <si>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</si>
  <si>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</si>
  <si>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</si>
  <si>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</si>
  <si>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</si>
  <si>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</si>
  <si>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</si>
  <si>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</si>
  <si>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</si>
  <si>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</si>
  <si>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</si>
  <si>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</si>
  <si>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</si>
  <si>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</si>
  <si>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</si>
  <si>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</si>
  <si>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</si>
  <si>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</si>
  <si>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</si>
  <si>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</si>
  <si>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</si>
  <si>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</si>
  <si>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</si>
  <si>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</si>
  <si>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</si>
  <si>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</si>
  <si>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</si>
  <si>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</si>
  <si>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</si>
  <si>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</si>
  <si>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</si>
  <si>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</si>
  <si>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</si>
  <si>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</si>
  <si>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</si>
  <si>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</si>
  <si>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</si>
  <si>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</si>
  <si>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</si>
  <si>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</si>
  <si>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</si>
  <si>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</si>
  <si>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</si>
  <si>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</si>
  <si>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</si>
  <si>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</si>
  <si>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</si>
  <si>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</si>
  <si>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</si>
  <si>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</si>
  <si>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</si>
  <si>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</si>
  <si>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</si>
  <si>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</si>
  <si>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</si>
  <si>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</si>
  <si>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</si>
  <si>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</si>
  <si>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</si>
  <si>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</si>
  <si>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</si>
  <si>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</si>
  <si>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</si>
  <si>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</si>
  <si>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</si>
  <si>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</si>
  <si>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</si>
  <si>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</si>
  <si>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</si>
  <si>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</si>
  <si>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</si>
  <si>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</si>
  <si>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</si>
  <si>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</si>
  <si>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</si>
  <si>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</si>
  <si>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</si>
  <si>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</si>
  <si>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</si>
  <si>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</si>
  <si>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</si>
  <si>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</si>
  <si>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</si>
  <si>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</si>
  <si>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</si>
  <si>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</si>
  <si>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</si>
  <si>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</si>
  <si>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</si>
  <si>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</si>
  <si>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</si>
  <si>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</si>
  <si>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</si>
  <si>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</si>
  <si>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</si>
  <si>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</si>
  <si>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</si>
  <si>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</si>
  <si>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</si>
  <si>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</si>
  <si>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</si>
  <si>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</si>
  <si>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</si>
  <si>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</si>
  <si>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</si>
  <si>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</si>
  <si>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</si>
  <si>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</si>
  <si>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</si>
  <si>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</si>
  <si>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</si>
  <si>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</si>
  <si>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</si>
  <si>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</si>
  <si>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</si>
  <si>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</si>
  <si>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</si>
  <si>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</si>
  <si>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</si>
  <si>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</si>
  <si>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</si>
  <si>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</si>
  <si>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</si>
  <si>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</si>
  <si>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</si>
  <si>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</si>
  <si>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</si>
  <si>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</si>
  <si>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</si>
  <si>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</si>
  <si>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</si>
  <si>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</si>
  <si>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</si>
  <si>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</si>
  <si>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</si>
  <si>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</si>
  <si>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</si>
  <si>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</si>
  <si>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</si>
  <si>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</si>
  <si>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</si>
  <si>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</si>
  <si>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</si>
  <si>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</si>
  <si>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</si>
  <si>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</si>
  <si>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</si>
  <si>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</si>
  <si>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</si>
  <si>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</si>
  <si>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</si>
  <si>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</si>
  <si>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</si>
  <si>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</si>
  <si>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</si>
  <si>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</si>
  <si>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</si>
  <si>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</si>
  <si>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</si>
  <si>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</si>
  <si>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</si>
  <si>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</si>
  <si>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</si>
  <si>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</si>
  <si>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</si>
  <si>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</si>
  <si>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</si>
  <si>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</si>
  <si>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</si>
  <si>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</si>
  <si>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</si>
  <si>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</si>
  <si>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</si>
  <si>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</si>
  <si>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</si>
  <si>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</si>
  <si>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</si>
  <si>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</si>
  <si>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</si>
  <si>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</si>
  <si>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</si>
  <si>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</si>
  <si>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</si>
  <si>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</si>
  <si>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</si>
  <si>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</si>
  <si>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</si>
  <si>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</si>
  <si>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</si>
  <si>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</si>
  <si>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</si>
  <si>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</si>
  <si>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</si>
  <si>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</si>
  <si>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</si>
  <si>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</si>
  <si>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</si>
  <si>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</si>
  <si>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</si>
  <si>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</si>
  <si>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</si>
  <si>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</si>
  <si>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</si>
  <si>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</si>
  <si>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</si>
  <si>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</si>
  <si>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</si>
  <si>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</si>
  <si>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</si>
  <si>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</si>
  <si>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</si>
  <si>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</si>
  <si>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</si>
  <si>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</si>
  <si>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</si>
  <si>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</si>
  <si>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</si>
  <si>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</si>
  <si>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</si>
  <si>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</si>
  <si>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</si>
  <si>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</si>
  <si>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</si>
  <si>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</si>
  <si>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</si>
  <si>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</si>
  <si>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</si>
  <si>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</si>
  <si>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</si>
  <si>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</si>
  <si>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</si>
  <si>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</si>
  <si>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</si>
  <si>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</si>
  <si>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</si>
  <si>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</si>
  <si>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</si>
  <si>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</si>
  <si>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</si>
  <si>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</si>
  <si>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</si>
  <si>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</si>
  <si>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</si>
  <si>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</si>
  <si>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</si>
  <si>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</si>
  <si>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</si>
  <si>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</si>
  <si>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</si>
  <si>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</si>
  <si>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</si>
  <si>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</si>
  <si>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</si>
  <si>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</si>
  <si>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</si>
  <si>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</si>
  <si>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</si>
  <si>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</si>
  <si>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</si>
  <si>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</si>
  <si>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</si>
  <si>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</si>
  <si>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</si>
  <si>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</si>
  <si>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</si>
  <si>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</si>
  <si>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</si>
  <si>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</si>
  <si>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</si>
  <si>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</si>
  <si>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</si>
  <si>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</si>
  <si>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</si>
  <si>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</si>
  <si>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</si>
  <si>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</si>
  <si>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</si>
  <si>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</si>
  <si>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</si>
  <si>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</si>
  <si>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</si>
  <si>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</si>
  <si>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</si>
  <si>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</si>
  <si>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</si>
  <si>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</si>
  <si>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</si>
  <si>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</si>
  <si>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</si>
  <si>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</si>
  <si>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</si>
  <si>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</si>
  <si>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</si>
  <si>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</si>
  <si>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</si>
  <si>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</si>
  <si>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</si>
  <si>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</si>
  <si>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</si>
  <si>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</si>
  <si>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</si>
  <si>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</si>
  <si>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</si>
  <si>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</si>
  <si>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</si>
  <si>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</si>
  <si>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</si>
  <si>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</si>
  <si>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</si>
  <si>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</si>
  <si>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</si>
  <si>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</si>
  <si>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</si>
  <si>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</si>
  <si>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</si>
  <si>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</si>
  <si>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</si>
  <si>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</si>
  <si>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</si>
  <si>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</si>
  <si>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</si>
  <si>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</si>
  <si>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</si>
  <si>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</si>
  <si>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</si>
  <si>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</si>
  <si>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</si>
  <si>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</si>
  <si>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</si>
  <si>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</si>
  <si>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</si>
  <si>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</si>
  <si>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</si>
  <si>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</si>
  <si>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</si>
  <si>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</si>
  <si>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</si>
  <si>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</si>
  <si>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</si>
  <si>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</si>
  <si>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</si>
  <si>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</si>
  <si>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</si>
  <si>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</si>
  <si>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</si>
  <si>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</si>
  <si>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</si>
  <si>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</si>
  <si>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</si>
  <si>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</si>
  <si>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</si>
  <si>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</si>
  <si>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</si>
  <si>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</si>
  <si>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</si>
  <si>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</si>
  <si>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</si>
  <si>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</si>
  <si>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</si>
  <si>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</si>
  <si>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</si>
  <si>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</si>
  <si>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</si>
  <si>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</si>
  <si>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</si>
  <si>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</si>
  <si>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</si>
  <si>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</si>
  <si>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</si>
  <si>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</si>
  <si>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</si>
  <si>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</si>
  <si>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</si>
  <si>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</si>
  <si>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</si>
  <si>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</si>
  <si>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</si>
  <si>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</si>
  <si>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</si>
  <si>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</si>
  <si>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</si>
  <si>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</si>
  <si>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</si>
  <si>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</si>
  <si>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</si>
  <si>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</si>
  <si>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</si>
  <si>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</si>
  <si>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</si>
  <si>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</si>
  <si>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</si>
  <si>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</si>
  <si>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</si>
  <si>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</si>
  <si>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</si>
  <si>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</si>
  <si>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</si>
  <si>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</si>
  <si>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</si>
  <si>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</si>
  <si>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</si>
  <si>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3.2.3 - Disminución de fondos de terceros</t>
  </si>
  <si>
    <t>80-MEJORAMIENTO ENTORNO DE LA PLAYA EL FARO, MUNICIPIO SAN PEDRO, PROVINCIA SAN PEDRO DE MACORIS.</t>
  </si>
  <si>
    <t>82-CONSTRUCCIÓN DE 1 ESTANCIAS INFANTILES EN LA PROVINCIA DE MOSEÑOR NOUEL (FASE 3)</t>
  </si>
  <si>
    <t>31-RECONSTRUCCIÓN  CLUB DEPOTIVO LA MATICA, MUNICIPIO CONCEPCION DE LA VEGA, PROVINCIA LA VEGA</t>
  </si>
  <si>
    <t>32-RECONSTRUCCIÓN POLIDEPORTIVO LIDIO GUZMAN, MUNICIPIO JIMA ABAJO, PROVINCIA LA VEGA.</t>
  </si>
  <si>
    <t>33-REMODELACIÓN MULTIUSO PIEDRA BLANCA, MUNICIPIO PIEDRA BLANCA, PROVINCIA MONSEÑOR NOUEL</t>
  </si>
  <si>
    <t>14-AMPLIACIÓN DEL PLANTEL EDUCATIVO PARA INICIAL RAMONA RODRÍGUEZ DE SANTANA, MUNICIPIO LA VEGA, PROVINCIA LA VEGA.</t>
  </si>
  <si>
    <t>45-AMPLIACIÓN DE PLANTELES EDUCATIVOS EN LA PROVINCIA DE MARIA TRINIDAD SANCHEZ (FASE 3)</t>
  </si>
  <si>
    <t>82-RECONSTRUCCIÓN DE LA INFRAESTRUCTURA VIAL URBANA DEL MUNICIPIO LUPERÓN, PROVINCIA PUERTO PLATA</t>
  </si>
  <si>
    <t>70-CONSTRUCCIÓN DE PUENTE PEATONAL Y MOTORIZADO EN EL KM 20 DE LA AUTOPISTA 6 DE NOVIEMBRE, BARRIO EL CAJUILITO, PROVINCIA SAN CRISTOBAL</t>
  </si>
  <si>
    <t>15-RECONSTRUCCIÓN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</si>
  <si>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</si>
  <si>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</si>
  <si>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34-AMPLIACIÓN DEL PLANTEL EDUCATIVO PARA INICIAL LA BOMBA , MUNICIPIO SANTO DOMINGO NORTE, PROVINCIA SANTO DOMINGO.</t>
  </si>
  <si>
    <t>01-MEJORAMIENTO DE LA SANIDAD E INOCUIDAD AGRO-ALIMENTARIA EN LA REPÚBLICA DOMINICANA</t>
  </si>
  <si>
    <t>01-NORMALIZACIÓN DE LOS PROCESADORES LÁCTEOS DE LA REPÚBLICA DOMINICANA</t>
  </si>
  <si>
    <t>01-FORTALECIMIENTO DEL SISTEMA NACIONAL DE SALUD DE LA REPUBLICA DOMINICANA</t>
  </si>
  <si>
    <t>MINISTERIO DE HACIENDA</t>
  </si>
  <si>
    <t>Etiquetas de fila</t>
  </si>
  <si>
    <t xml:space="preserve">      Ejecución 1ro de enero -  05 de diciembre de 2025 (fecha de imputación)</t>
  </si>
  <si>
    <t>Ejecución 1ro de enero -  08 de diciembre de 2025 (fecha de registro)</t>
  </si>
  <si>
    <t>Ejecución 1ro de enero - 05 de diciembre de 2025*</t>
  </si>
  <si>
    <t>Proyectos de Inversión</t>
  </si>
  <si>
    <t>* Fecha de imputación al 05 de diciembre de 2025 y fecha de registro al 08 de diciembre de 2025. La fecha de imputación representa los gastos o ingresos en el momento de su ejecución, mientras que la fecha de registro representa el momento de su registro en el sistema, en la medida que se van regularizando los pagos.</t>
  </si>
  <si>
    <t>81-RECONSTRUCCIÓN DEL CAMINO DE ACCESO A PLAYA UVERO ALTO DESDE EL DISTRITO MUNICIPAL LAS LAGUNAS DE NISIBON, PROVINCIA LA ALTAGRACIA</t>
  </si>
  <si>
    <t>49-RECONSTRUCCIÓN CARRETERA LA PALMITA-LA JAIBA-GUALETE-ESTERO HONDO, MUNICIPIO VILLA ISABELA, PROVINVCIA PUERTO PLATA</t>
  </si>
  <si>
    <t>17-RECONSTRUCCIÓN CAMINO VECINAL CRUCE TENARES-LOS CANETES-LOS CACAOS, MUNICIPIO TENARES, PROVINCIA HERMANAS MIRABAL</t>
  </si>
  <si>
    <t>46-RECONSTRUCCIÓN CARRETERA VILLA TAPIA CRUCE DEL HOSPITAL-PALMAR SALCEDO, MUNICIPIO VILLA TAPIA PROVINCIA HERMANAS MIRABAL</t>
  </si>
  <si>
    <t>96-CONSTRUCCIÓN PUENTE PEATONAL Y MOTORIZADO EN LA AUTOPISTA JUAN PABLO DUARTE, MUNICIPIO VILLA ALTAGRACIA, PROVINCIA SAN CRISTÓBAL.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</si>
</sst>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0" fontId="0" fillId="0" borderId="0" xfId="0" applyAlignment="1">
      <alignment horizontal="left" indent="2"/>
    </xf>
    <xf numFmtId="176" fontId="0" fillId="0" borderId="0" xfId="0" applyNumberFormat="1"/>
    <xf numFmtId="0" fontId="0" fillId="0" borderId="0" xfId="0" applyAlignment="1">
      <alignment horizontal="left"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1241022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359720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626578</xdr:colOff>
      <xdr:row>6</xdr:row>
      <xdr:rowOff>134172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1083503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91440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2148840</xdr:colOff>
      <xdr:row>7</xdr:row>
      <xdr:rowOff>92262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1010230</xdr:colOff>
      <xdr:row>7</xdr:row>
      <xdr:rowOff>17145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6000.404678935185" createdVersion="8" refreshedVersion="8" minRefreshableVersion="3" recordCount="10305" xr:uid="{B51D8812-A004-4140-B432-5A05992A585C}">
  <cacheSource type="worksheet">
    <worksheetSource ref="A1:U10306" sheet="Hoja2"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69"/>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91017600868.069992"/>
    </cacheField>
    <cacheField name="Suma de DEVENGADO" numFmtId="0">
      <sharedItems containsSemiMixedTypes="0" containsString="0" containsNumber="1" minValue="0" maxValue="84084231194.82998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05">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317708528"/>
    <n v="13177085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22200000"/>
    <n v="1222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31226000"/>
    <n v="31226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3000000"/>
    <n v="3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410945786"/>
    <n v="41094578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8690000"/>
    <n v="3869000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53000000"/>
    <n v="5300000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34076000"/>
    <n v="3407600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6700000"/>
    <n v="670000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38587374"/>
    <n v="3858737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07650000"/>
    <n v="10765000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42600000"/>
    <n v="4260000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74175000"/>
    <n v="7417500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55000000"/>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3100000"/>
    <n v="310000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200000"/>
    <n v="920000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6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4050000"/>
    <n v="405000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525000"/>
    <n v="352500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41095436"/>
    <n v="4109543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3700000"/>
    <n v="1370000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2168405514.3299999"/>
    <n v="2168405514.3300004"/>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35849751"/>
    <n v="13584975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220723990"/>
    <n v="220723990"/>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32302000"/>
    <n v="4323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595293609"/>
    <n v="595293608.9999997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76533271.170000002"/>
    <n v="76533271.169999987"/>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85365938"/>
    <n v="18536593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218000000.00000012"/>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20280430"/>
    <n v="20280430"/>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45620855"/>
    <n v="45620855"/>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333125468"/>
    <n v="333125467.99999994"/>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4218202"/>
    <n v="64218202.000000015"/>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200804543"/>
    <n v="200804543.0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68000000"/>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300000"/>
    <n v="2300000"/>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0823000"/>
    <n v="10823000"/>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0000000"/>
    <n v="10000000"/>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10600000"/>
    <n v="10600000"/>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1330747.000000000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16324750"/>
    <n v="116324750"/>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5600000"/>
    <n v="2560000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544186947"/>
    <n v="491806805.8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7723000"/>
    <n v="15353690.4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800000"/>
    <n v="1461854.5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70792000.450000003"/>
    <n v="67792216.61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74478536"/>
    <n v="67926344.46999998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0480000"/>
    <n v="9498001.279999995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1500000"/>
    <n v="449651.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839800"/>
    <n v="2689167.5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36632000"/>
    <n v="33262471.159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5164000"/>
    <n v="13214472.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5340000"/>
    <n v="10267117.48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54919232"/>
    <n v="5624111.18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23510791.550000001"/>
    <n v="952865.7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3350000"/>
    <n v="2167669.9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2140000"/>
    <n v="1240174.85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2200000"/>
    <n v="1199559.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465000"/>
    <n v="249775.72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5000"/>
    <n v="62604.4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3615000"/>
    <n v="3045053.7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8370200"/>
    <n v="10577279.75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718377480.4400001"/>
    <n v="1556752834.25000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603245214.80000007"/>
    <n v="281257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232194604.66"/>
    <n v="210320417.7399997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7872397.84"/>
    <n v="23231592.75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27106243"/>
    <n v="19950432.7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1674868.300000001"/>
    <n v="16267009.3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1925000"/>
    <n v="1480515.04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5937259"/>
    <n v="22516590.88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28015694.399999999"/>
    <n v="25160089.18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3976911.309999999"/>
    <n v="8284635.659999998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58150418.939999998"/>
    <n v="35712680.0400000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129249.7000000002"/>
    <n v="11974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39517358.759999998"/>
    <n v="30637047.7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4336841.5"/>
    <n v="2691026.02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3212358.5"/>
    <n v="679359.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3293748.8"/>
    <n v="2248727.48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317068"/>
    <n v="57321.3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224021.69"/>
    <n v="187258.8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5887238.719999999"/>
    <n v="23753374.43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7038854.399999999"/>
    <n v="9378276.0799999963"/>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10717.199999999997"/>
    <n v="5065.5"/>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en blanco)"/>
    <s v="99 - MULTIPROVINCIAL"/>
    <n v="0"/>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61949.5"/>
    <n v="22309.07999999999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207662.3"/>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1328418.1100000001"/>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1645316.8199999998"/>
    <n v="653976.36"/>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359612609.92999995"/>
    <n v="334994266.0099999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89910678.410000011"/>
    <n v="79544612.300000012"/>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50341025.219999999"/>
    <n v="46258116.73999998"/>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3275001"/>
    <n v="12702689.779999997"/>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0144476.100000001"/>
    <n v="9835154.1000000015"/>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4556654.8599999994"/>
    <n v="4133333.1"/>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1547000"/>
    <n v="6650521.6400000006"/>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7533549.98"/>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0719593.799999999"/>
    <n v="10716062.170000002"/>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4192000"/>
    <n v="1770577.3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62618887"/>
    <n v="49989529.449999996"/>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7403694.8600000003"/>
    <n v="271501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2109368.19"/>
    <n v="1443280.72"/>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10720226.830000002"/>
    <n v="8311691.969999999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897337.25999999978"/>
    <n v="574995.51000000013"/>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1047403"/>
    <n v="185858.00999999998"/>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1156843.5"/>
    <n v="1029334.2599999999"/>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9500967.16"/>
    <n v="6643671.490000001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9027280.9600000009"/>
    <n v="6890233.819999999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514479672.22000003"/>
    <n v="466754705.5"/>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26069314.08"/>
    <n v="118879762.64999999"/>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69074946.659999996"/>
    <n v="63298091.20000001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6681954"/>
    <n v="59672106.600000009"/>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843119"/>
    <n v="7042133.4200000009"/>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16366560"/>
    <n v="13675849.199999999"/>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1232500"/>
    <n v="759785.7699999999"/>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3197883"/>
    <n v="1284360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4865000"/>
    <n v="13888783.079999996"/>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5223224.57"/>
    <n v="7481665.9799999995"/>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37506663.560000002"/>
    <n v="25547064.74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0735900"/>
    <n v="8994581.149999998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5499450"/>
    <n v="2257598.400000000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1654681"/>
    <n v="854593.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222250"/>
    <n v="1313541.6599999999"/>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240190"/>
    <n v="32965.550000000003"/>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1694900"/>
    <n v="851549.04"/>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4038558"/>
    <n v="1439621.35"/>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19362531"/>
    <n v="12729328.41999999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25554559"/>
    <n v="14536050.58"/>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6757362.450000003"/>
    <n v="33707779.12000000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42376230"/>
    <n v="39965833.310000002"/>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8076000"/>
    <n v="6391515.0700000003"/>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2500745.18"/>
    <n v="7900963.879999999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125988.21"/>
    <n v="4664556.979999999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6045788.6399999997"/>
    <n v="5520404.5599999996"/>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710299"/>
    <n v="11678224.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3652188.269999996"/>
    <n v="25483957.69999999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544100"/>
    <n v="44405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4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800000"/>
    <n v="154627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00000001"/>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1208316.01"/>
    <n v="104229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7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948000"/>
    <n v="33985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2180000.0300000003"/>
    <n v="139635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193843.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632950"/>
    <n v="293893.56"/>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112625.60000000001"/>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97464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455579.98"/>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316333.60000000009"/>
    <n v="216317.6"/>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25 - SANTIAGO"/>
    <n v="0"/>
    <n v="126867.24"/>
    <n v="0"/>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32 - SANTO DOMINGO"/>
    <n v="0"/>
    <n v="13466.76"/>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499.99999999998545"/>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2867.3999999999996"/>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0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832789.76"/>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2903785"/>
    <n v="1976367.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143462.71"/>
    <n v="525498.8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451649.3800000027"/>
    <n v="654273.430000000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32 - SANTO DOMINGO"/>
    <n v="0"/>
    <n v="2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2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5542500"/>
    <n v="5306854.3"/>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12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323216383.07999998"/>
    <n v="275811932.3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17103.9800000004"/>
    <n v="6070821.319999999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79130382.099999994"/>
    <n v="67567948.16999998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43582680"/>
    <n v="35938408.79999999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16392926"/>
    <n v="13147271.41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3600000"/>
    <n v="3074266.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1408393.6"/>
    <n v="10064357.96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500000"/>
    <n v="2437431.24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33567366"/>
    <n v="25187781.07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40629073"/>
    <n v="39173681.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1433994"/>
    <n v="6862540.56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00503052.40000001"/>
    <n v="75395355.64999996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24096000.359999999"/>
    <n v="17872863.3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963870"/>
    <n v="1874614.1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1645550"/>
    <n v="1042991.5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754000"/>
    <n v="271612.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301000"/>
    <n v="436953.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111580"/>
    <n v="21803.800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23594523"/>
    <n v="16678938.18000000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0866622"/>
    <n v="13131330.95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450000"/>
    <n v="398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1700000"/>
    <n v="1152380.21"/>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885000"/>
    <n v="532260.69999999995"/>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746231"/>
    <n v="359309"/>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096849"/>
    <n v="623851.439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728005900.31999993"/>
    <n v="656025435.6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136126582.68000001"/>
    <n v="115159153.88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97556846"/>
    <n v="87819212.2899999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780761"/>
    <n v="100025636.38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2505529.729999997"/>
    <n v="15674983.4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68322368.63999999"/>
    <n v="246917113.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253123900"/>
    <n v="237972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83566169.040000007"/>
    <n v="54795673.8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100566182.28"/>
    <n v="86239774.44000002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66973919.73999998"/>
    <n v="29685454.47999998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415180684.3900001"/>
    <n v="300609259.34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91652473.719999999"/>
    <n v="47272807.23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74713854.99000001"/>
    <n v="79087134.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7159544.7799999975"/>
    <n v="3693157.010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8955338.709999999"/>
    <n v="3008933.249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47532574.47"/>
    <n v="160476438.00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7745000"/>
    <n v="26873641.39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34543692.549999997"/>
    <n v="33348313.60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33775365.40000001"/>
    <n v="119396147.23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28321065.199999571"/>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480667332.33000004"/>
    <n v="279717773.10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680"/>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32737054"/>
    <n v="27045841.98"/>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3937947"/>
    <n v="3654126.5400000005"/>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9550000"/>
    <n v="7984774.410000002"/>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5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832840"/>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1725568.7999999998"/>
    <n v="1236805.2000000002"/>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08196"/>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536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150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300615.77"/>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324414357.53999996"/>
    <n v="290089325.7799999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6497136.460000001"/>
    <n v="53660073.420000002"/>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38938193"/>
    <n v="35149588.63999999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6560000"/>
    <n v="22186274.4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350000"/>
    <n v="8889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5420000"/>
    <n v="13343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177309000"/>
    <n v="135257907.7599999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30500000"/>
    <n v="30001900.8500000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31070000"/>
    <n v="7678649.4899999984"/>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4100000"/>
    <n v="5362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22160000"/>
    <n v="10786222.630000001"/>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572074135"/>
    <n v="2492089193.80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4525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37600000"/>
    <n v="129689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91996006"/>
    <n v="66548586.019999988"/>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57909040"/>
    <n v="315446262.2200001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49463978"/>
    <n v="446628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36690374"/>
    <n v="33040135.71000002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0393102.440000001"/>
    <n v="8866558.239999996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140642"/>
    <n v="1018686.9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160000"/>
    <n v="169237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7390334.199999999"/>
    <n v="24144141.88000000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5103663"/>
    <n v="5103660.63"/>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7170695.2699999996"/>
    <n v="5182801.36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2490398.34"/>
    <n v="18196617.009999998"/>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3549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1374330.519999996"/>
    <n v="13054274.189999999"/>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048576.5"/>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815708.67999999993"/>
    <n v="751354.3699999998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140315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72973107.720000014"/>
    <n v="7218630.619999999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8954427.509999998"/>
    <n v="15580988.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149950861.65000001"/>
    <n v="73801538.8799999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870680105.37"/>
    <n v="797669652.05999982"/>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05139694.63"/>
    <n v="458290935.67999989"/>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18550000"/>
    <n v="106889674.80000001"/>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87171000"/>
    <n v="183570681.70999998"/>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3918000"/>
    <n v="23447954.120000005"/>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180000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650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20065000"/>
    <n v="10944111.89000000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174355000"/>
    <n v="173068802.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51050000"/>
    <n v="150615364.60999998"/>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0801965"/>
    <n v="5761953.9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180790000"/>
    <n v="101100181.08"/>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60743000"/>
    <n v="53143733.749999985"/>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30045000"/>
    <n v="23595039.66999999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0813000"/>
    <n v="9536352.130000000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21460000"/>
    <n v="170786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5102000"/>
    <n v="2750049.999999999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3540000"/>
    <n v="3306593.349999999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2563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71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2550000"/>
    <n v="2150554.3599999994"/>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5952000"/>
    <n v="5780926.149999999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2871000"/>
    <n v="670844.0200000001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50077000"/>
    <n v="36717165.22000000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5504000"/>
    <n v="10533758.03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9011191"/>
    <n v="19522379.4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8459058.010000005"/>
    <n v="44824438.63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25000"/>
    <n v="253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6635161.5899999999"/>
    <n v="6084548.999999999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2836450"/>
    <n v="2240449.8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4995164.5299999993"/>
    <n v="4519694.289999999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478899"/>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4079058.5700000008"/>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120467.6"/>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5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9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90554"/>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320.3"/>
    <n v="243700.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5876455.7799999993"/>
    <n v="4350139.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7345858.5299999993"/>
    <n v="2816171.4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36805944"/>
    <n v="105201172.5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23144214"/>
    <n v="16603741.64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7637166"/>
    <n v="14226408.5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8434000"/>
    <n v="7794206.65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1494964"/>
    <n v="1053686.89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2323460.02"/>
    <n v="81441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33239.98"/>
    <n v="332743.790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28983870"/>
    <n v="6248494.90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4392.69"/>
    <n v="9943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2463951.049999997"/>
    <n v="1082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7787566.620000001"/>
    <n v="8486065.8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2270800"/>
    <n v="1161785.2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1010156"/>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104155.88"/>
    <n v="610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02813.49"/>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805004.80000000005"/>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453945.4"/>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6685400"/>
    <n v="57249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2959820.12"/>
    <n v="2131008.2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50525773.049999997"/>
    <n v="41767656.3999999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17301607.949999999"/>
    <n v="16071594.24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7278851"/>
    <n v="5660511.989999998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6700000"/>
    <n v="6096399.889999997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00000"/>
    <n v="182306.1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4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9721290"/>
    <n v="9393098.250000001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945346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12710"/>
    <n v="218794.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1100000"/>
    <n v="39128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en blanco)"/>
    <s v="99 - MULTIPROVINCIAL"/>
    <n v="0"/>
    <n v="2196"/>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4104270"/>
    <n v="39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14963474"/>
    <n v="5164912.3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2252770383"/>
    <n v="2049167525.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273002358.02999997"/>
    <n v="249989177.12"/>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92777201"/>
    <n v="264432144.5599999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68247533.06999999"/>
    <n v="140813028.13000003"/>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4900000"/>
    <n v="10642072.61999999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79450000"/>
    <n v="62076418.83999998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5186603.91"/>
    <n v="5031871.7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90176477.129999995"/>
    <n v="41959296.58000000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50150000"/>
    <n v="42151896.759999998"/>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29918200"/>
    <n v="11570491.71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85457758.99000001"/>
    <n v="598305089.8999999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7296979.84"/>
    <n v="4350880.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984000"/>
    <n v="41302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72006931.799999997"/>
    <n v="26750052.55999999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118000"/>
    <n v="62454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958082"/>
    <n v="2640010.94"/>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3350053.09"/>
    <n v="2220974.6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2443000"/>
    <n v="2056376.03"/>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4848969.04"/>
    <n v="2784268.8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74160891.020000011"/>
    <n v="58626534.469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44972678.629999995"/>
    <n v="25056276.56000000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45703000"/>
    <n v="35469611.10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7462000"/>
    <n v="3257196.40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390000"/>
    <n v="225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6295198"/>
    <n v="4899630.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10420500"/>
    <n v="1184947.859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2100000"/>
    <n v="1861850.4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3226341.71"/>
    <n v="88732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2483961.7999999998"/>
    <n v="219300.5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en blanco)"/>
    <s v="99 - MULTIPROVINCIAL"/>
    <n v="0"/>
    <n v="42000"/>
    <n v="15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283780"/>
    <n v="184933.1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7934206"/>
    <n v="7803371.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716121"/>
    <n v="518505.56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5300000"/>
    <n v="112253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2387000"/>
    <n v="1664443.1099999999"/>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6400000"/>
    <n v="3304682"/>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075770.4900000002"/>
    <n v="5357571.519999999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4221297"/>
    <n v="3894331.2000000007"/>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302708.73"/>
    <n v="265236.2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96187333"/>
    <n v="226525377.0299999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9995666"/>
    <n v="54437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9958275"/>
    <n v="30402278.52000000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45098440"/>
    <n v="42056622.649999999"/>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2188900"/>
    <n v="419333.36999999994"/>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6933667"/>
    <n v="2895451.1199999996"/>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1567200"/>
    <n v="13077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33360659"/>
    <n v="15828229.98"/>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8086560"/>
    <n v="7375620.410000000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9271837"/>
    <n v="7718741.720000001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2969267"/>
    <n v="8196091.9699999997"/>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4756600"/>
    <n v="290649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444500"/>
    <n v="1066122.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1003940"/>
    <n v="510468"/>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0543000"/>
    <n v="6430921.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5212462"/>
    <n v="3602711.43999999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76335000"/>
    <n v="149364968.41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33685000"/>
    <n v="26853485.60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28891685"/>
    <n v="20286644.35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1594000"/>
    <n v="7102896.18000000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8215360"/>
    <n v="617498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1147556"/>
    <n v="5092269.13000000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6177990"/>
    <n v="1669986.6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23570184"/>
    <n v="2012508.65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3000000"/>
    <n v="2338481.3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3860000"/>
    <n v="175039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9193172"/>
    <n v="18329329.16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29323020"/>
    <n v="11005297.80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914700"/>
    <n v="521358.059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695500"/>
    <n v="475260.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645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7103600"/>
    <n v="304369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7978450"/>
    <n v="6459209.32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366493878"/>
    <n v="313691939.76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857968"/>
    <n v="5645527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51296151"/>
    <n v="43392708.72000000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8202984"/>
    <n v="7128302.500000001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800000"/>
    <n v="16874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7318000"/>
    <n v="11787268.580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21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8935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7023531.5999999996"/>
    <n v="602630.3000000000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544874.15999999992"/>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2788022.24"/>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3198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6840000"/>
    <n v="13616451.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4799950.0000000009"/>
    <n v="228003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756433065"/>
    <n v="737653264.42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142536845"/>
    <n v="89505295.05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690000"/>
    <n v="207388.110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02409718"/>
    <n v="100725094.57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7776800"/>
    <n v="11297973.06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8138000"/>
    <n v="14864535.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39500000"/>
    <n v="38094734.92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en blanco)"/>
    <s v="99 - MULTIPROVINCIAL"/>
    <n v="0"/>
    <n v="3000000"/>
    <n v="1776129.4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2795599.1"/>
    <n v="2490452.2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34315744"/>
    <n v="26106994.9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1260000"/>
    <n v="21122049.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15660000"/>
    <n v="12848486.63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190673107"/>
    <n v="75712590.32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1900000"/>
    <n v="27879511.00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3812673"/>
    <n v="41985248.96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3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692100"/>
    <n v="3270025.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050000"/>
    <n v="697748.7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10560236.9"/>
    <n v="51717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en blanco)"/>
    <s v="99 - MULTIPROVINCIAL"/>
    <n v="0"/>
    <n v="1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217282"/>
    <n v="1429166.93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10925000"/>
    <n v="1776499.7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38990000"/>
    <n v="37684177.599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en blanco)"/>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70057000"/>
    <n v="59139270.05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41922881.480000004"/>
    <n v="32104797.38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3260997.229999997"/>
    <n v="15579188.9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2648952.249999998"/>
    <n v="10182931.2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4501978.950000001"/>
    <n v="13497033.61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0654426.810000002"/>
    <n v="16834938.86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6419087.259999998"/>
    <n v="9912868.08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3533561.820000002"/>
    <n v="11567461.98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2408364.65"/>
    <n v="10944911.93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7319375.420000002"/>
    <n v="8766299.6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78828187.219999999"/>
    <n v="60982994.86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476236422.8499999"/>
    <n v="431655357.67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5639284.2000000002"/>
    <n v="5465875.66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2147804.17"/>
    <n v="2058845.8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1616033.27"/>
    <n v="1611701.2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2071698.82"/>
    <n v="2071616.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862415.52"/>
    <n v="2802928.140000000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1193677.1499999999"/>
    <n v="1193677.149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025580.7"/>
    <n v="2012235.739999999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1669082.74"/>
    <n v="1659245.26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773740.09"/>
    <n v="750406.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9428598.7599999998"/>
    <n v="9313081.489999998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78908967.420000002"/>
    <n v="74210678.810000032"/>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6703640.2399999993"/>
    <n v="4345289.3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739170.13"/>
    <n v="2161464.72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87694.8899999997"/>
    <n v="1424494.81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2080873.5499999998"/>
    <n v="1888951.69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2932655.56"/>
    <n v="2336069.120000000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2823967.4"/>
    <n v="1366320.54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761337.29"/>
    <n v="1604769.91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734327.0999999999"/>
    <n v="1517288.800000000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2951082.9699999997"/>
    <n v="1222062.39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0747062.120000001"/>
    <n v="8537672.13999999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66958664.970000006"/>
    <n v="59841523.720000006"/>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0895132.09"/>
    <n v="17209520.099999998"/>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4230000"/>
    <n v="2357767.4699999997"/>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5864011.9000000004"/>
    <n v="3358013.69000000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121179.1000000001"/>
    <n v="895456.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9219784"/>
    <n v="11723212.989999998"/>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1500000"/>
    <n v="10695434.209999999"/>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7318083"/>
    <n v="4538630.0600000005"/>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55812911"/>
    <n v="5824758.7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7499176"/>
    <n v="7498999.990000000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3345118.329999998"/>
    <n v="23627846.349999998"/>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491064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63891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8007300"/>
    <n v="5124495.4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4300090.73"/>
    <n v="13454185.52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2470000"/>
    <n v="258184"/>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1593024"/>
    <n v="1110228.02"/>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6367200"/>
    <n v="627720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321248.67"/>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1592640"/>
    <n v="5187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3117338.84"/>
    <n v="2922951.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24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4192500"/>
    <n v="3862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599461.74"/>
    <n v="549481.05000000005"/>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3510000"/>
    <n v="324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95396"/>
    <n v="45411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630000"/>
    <n v="336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07253.68"/>
    <n v="466446.56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54718233"/>
    <n v="48896398.73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8960500"/>
    <n v="8288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7380384.5800000001"/>
    <n v="6676333.719999997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756000"/>
    <n v="3241604.8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0"/>
    <n v="95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154985.16"/>
    <n v="2819174.11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252101.45"/>
    <n v="1032650.14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21111008.350000001"/>
    <n v="1374775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5880510.5300000003"/>
    <n v="5629679.45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688760"/>
    <n v="400841.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4855440"/>
    <n v="21703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10936283.6"/>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852000"/>
    <n v="4895185.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94942"/>
    <n v="162678.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00806.99"/>
    <n v="138239.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424766.52"/>
    <n v="631477.68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292815987"/>
    <n v="255215838.21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5959874"/>
    <n v="47125911.62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40800835"/>
    <n v="35167718.38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7067231"/>
    <n v="14863076.91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3370501"/>
    <n v="143348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617600"/>
    <n v="23425457.660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1203250"/>
    <n v="6852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30138897.010000002"/>
    <n v="12919087.56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487056"/>
    <n v="9740429.0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9992664.5999999996"/>
    <n v="5645233.319999998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85366938.400000006"/>
    <n v="47663274.78000002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19650595.629999999"/>
    <n v="8974125.9800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2303510"/>
    <n v="1593517.5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4177945"/>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1100686"/>
    <n v="1019459.01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45000"/>
    <n v="18910.900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50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274679"/>
    <n v="214745.8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12152117"/>
    <n v="11557579.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1067790"/>
    <n v="7421618.95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27322669"/>
    <n v="116569026.58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2491220"/>
    <n v="28742369.78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7108510"/>
    <n v="15226933.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955400"/>
    <n v="20118862.10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07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832700"/>
    <n v="1107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913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2972433"/>
    <n v="21378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2280841"/>
    <n v="1486462.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1171017"/>
    <n v="921837.3999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1087641"/>
    <n v="566012.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41811"/>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5756058"/>
    <n v="4149265.36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083587"/>
    <n v="1929281.7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3199558"/>
    <n v="2036046.22"/>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328218"/>
    <n v="328217.5"/>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394669"/>
    <n v="213045.43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634149473"/>
    <n v="581090087.28999984"/>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129984067"/>
    <n v="111390539.87"/>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81791596"/>
    <n v="78951801.310000017"/>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43672000"/>
    <n v="37109058.199999988"/>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702700"/>
    <n v="1440319.05999999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16300000"/>
    <n v="14897620.01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3450000"/>
    <n v="3104586.01"/>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46512000"/>
    <n v="26776590.300000004"/>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7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21634181.550000001"/>
    <n v="472189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000000.000000002"/>
    <n v="717074.09"/>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20771300"/>
    <n v="6141296.3199999994"/>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en blanco)"/>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659457921.3400002"/>
    <n v="1023717012.82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1615417653"/>
    <n v="887458995.6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378900"/>
    <n v="38775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en blanco)"/>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5601000"/>
    <n v="2399244.9700000002"/>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74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4263163.55"/>
    <n v="20885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32546900"/>
    <n v="2794150.3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4830915"/>
    <n v="1171447.070000000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en blanco)"/>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21631756"/>
    <n v="62759258.85999999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73628867.439999998"/>
    <n v="43035790.34999999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117865600"/>
    <n v="4058169.949999999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en blanco)"/>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29950392.87999997"/>
    <n v="118586054.6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24122823"/>
    <n v="23450821.28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6222704.879999999"/>
    <n v="14854377.249999993"/>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8514000"/>
    <n v="8161313.9699999979"/>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4420951.8"/>
    <n v="3703532.4400000004"/>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8537.9599999999991"/>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7136736"/>
    <n v="5024393.93"/>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801962.4200000004"/>
    <n v="2796970.41"/>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9754650"/>
    <n v="1295802.76"/>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5217604.1800000006"/>
    <n v="4098423.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3627722"/>
    <n v="1816688.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2647023.79"/>
    <n v="2599292.88"/>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2946184.48"/>
    <n v="2922095.48"/>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527649.5199999999"/>
    <n v="4957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3648719.01"/>
    <n v="290834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398883"/>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1254493.1600000001"/>
    <n v="1193632.150000000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5236340.140000001"/>
    <n v="13122642.4399999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7754917.7799999993"/>
    <n v="7521421.3100000005"/>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32722599.69999999"/>
    <n v="119555265.02000003"/>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19857586.300000001"/>
    <n v="19402277.18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8355416"/>
    <n v="16520900.030000001"/>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8848753"/>
    <n v="8448273.17999999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368900"/>
    <n v="27664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5601578"/>
    <n v="5432025.0200000005"/>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7385518"/>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1531087"/>
    <n v="1514087.96"/>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1220825"/>
    <n v="10572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626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354282"/>
    <n v="286998.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6518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446509"/>
    <n v="343455.9899999999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15538676"/>
    <n v="12306371.03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2455716"/>
    <n v="1959210.140000000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7551600"/>
    <n v="15509732.94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3817956"/>
    <n v="1715272.7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2212011"/>
    <n v="1959813.85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399817.72"/>
    <n v="1165374.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9207602.109999999"/>
    <n v="16335730.99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000000"/>
    <n v="72888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8424778.7800000012"/>
    <n v="7694341.87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1050000"/>
    <n v="925152.4199999999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960000"/>
    <n v="3801301.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2597185"/>
    <n v="2017372.250000000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1303571"/>
    <n v="1200385.36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3230614"/>
    <n v="28290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575906.48"/>
    <n v="4850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125339.9100000001"/>
    <n v="303861.940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31211390.829999998"/>
    <n v="30841599.4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9544295.1699999999"/>
    <n v="946737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4301998"/>
    <n v="4177314.500000001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318000"/>
    <n v="2074327.08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880992.8"/>
    <n v="1827082.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112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11623534"/>
    <n v="882521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990000"/>
    <n v="5790067.270000001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834421"/>
    <n v="2086590.95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5033223.199999999"/>
    <n v="13213571.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245000"/>
    <n v="7675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48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152000"/>
    <n v="308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976960"/>
    <n v="223586.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43472333"/>
    <n v="103304041.6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76842600"/>
    <n v="4744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8942818"/>
    <n v="13417462.62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7115630"/>
    <n v="6325232.589999998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879000"/>
    <n v="539794.1899999999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15205480"/>
    <n v="8807958.4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65285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8010940"/>
    <n v="4700224.09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2160495"/>
    <n v="11492691.52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0982831"/>
    <n v="6821560.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5598400"/>
    <n v="3379453.7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21620500"/>
    <n v="13365708.53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4245300"/>
    <n v="1883694.5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3988500"/>
    <n v="32972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842500"/>
    <n v="569066.1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604474"/>
    <n v="481800.88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3905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216400"/>
    <n v="17633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17492920"/>
    <n v="13026705.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047133"/>
    <n v="6477514.660000001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09758886"/>
    <n v="93038883.24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32629231"/>
    <n v="19995512.6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5527032"/>
    <n v="12836907.12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6979700"/>
    <n v="5346693.63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71035770.27999997"/>
    <n v="167244960.79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2756820.7800000003"/>
    <n v="2313367.5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5824005.709999999"/>
    <n v="4564215.5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66237.3100000005"/>
    <n v="5730444.660000001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171169.66"/>
    <n v="1218174.66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3615794.98"/>
    <n v="2248855.49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3227441.279999999"/>
    <n v="7828524.7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681402.85"/>
    <n v="502986.8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324413.25000000006"/>
    <n v="5363.6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222793.34"/>
    <n v="149643.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396128.56"/>
    <n v="393281.2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000000000051"/>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7346204.3099999996"/>
    <n v="5068602.85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2056354.67"/>
    <n v="1537653.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83326211.77999997"/>
    <n v="260435985.22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0780814.219999999"/>
    <n v="58763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7999772"/>
    <n v="34604151.86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0145600"/>
    <n v="17877372.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3705499500"/>
    <n v="3316174974.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216915"/>
    <n v="5724695.97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10000"/>
    <n v="3753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7658201"/>
    <n v="5929994.34999999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7730000"/>
    <n v="16803287.10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7038289"/>
    <n v="5034736.8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14581373"/>
    <n v="7209241.749999999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6400000"/>
    <n v="2772123.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993450"/>
    <n v="627283.960000000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339563"/>
    <n v="1082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759130"/>
    <n v="490727.1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98950"/>
    <n v="82313.9400000000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179370"/>
    <n v="6167877.739999998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9070033"/>
    <n v="2339830.950000000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202205595.59999999"/>
    <n v="161227433.0199999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56574000"/>
    <n v="3784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22114049"/>
    <n v="20163941.34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5749428"/>
    <n v="13698821.68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3234180"/>
    <n v="1853688.69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24913500"/>
    <n v="18833524.2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2300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43177577"/>
    <n v="35731745.80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2034000"/>
    <n v="40812614.34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6573728.379999999"/>
    <n v="20727875.34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4583000"/>
    <n v="625751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27498750"/>
    <n v="17560760.40000000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960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3303669"/>
    <n v="2794614.6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271000"/>
    <n v="453430.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7017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80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56904584"/>
    <n v="50665248.18000000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29461377"/>
    <n v="25730483.479999997"/>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19551823"/>
    <n v="15053963.18"/>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15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2529397.4"/>
    <n v="1958206.3200000003"/>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6086500"/>
    <n v="756726.8"/>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13782000"/>
    <n v="5145115.8900000006"/>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34000"/>
    <n v="154204.52000000002"/>
  </r>
  <r>
    <s v="2025"/>
    <x v="0"/>
    <x v="0"/>
    <x v="0"/>
    <x v="0"/>
    <s v="2 - Poder Ejecutivo"/>
    <s v="0201 - PRESIDENCIA DE LA REPÚBLICA"/>
    <s v="0033 - ECO5RD"/>
    <s v="3 - PROTECCIÓN DEL MEDIO AMBIENTE"/>
    <s v="3.3 - Cambio Climático"/>
    <s v="3.3.06 - Respuesta y recuperación de desastres climáticos"/>
    <s v="2.3 - MATERIALES Y SUMINISTROS"/>
    <s v="2.3.2 - TEXTILES Y VESTUARIOS"/>
    <s v="N"/>
    <s v="00 - N/A"/>
    <s v="10 - FONDO GENERAL"/>
    <s v="(en blanco)"/>
    <s v="99 - MULTIPROVINCIAL"/>
    <n v="0"/>
    <n v="260000"/>
    <n v="0"/>
  </r>
  <r>
    <s v="2025"/>
    <x v="0"/>
    <x v="0"/>
    <x v="0"/>
    <x v="0"/>
    <s v="2 - Poder Ejecutivo"/>
    <s v="0201 - PRESIDENCIA DE LA REPÚBLICA"/>
    <s v="0033 - ECO5RD"/>
    <s v="3 - PROTECCIÓN DEL MEDIO AMBIENTE"/>
    <s v="3.3 - Cambio Climático"/>
    <s v="3.3.06 - Respuesta y recuperación de desastres climáticos"/>
    <s v="2.3 - MATERIALES Y SUMINISTROS"/>
    <s v="2.3.5 - CUERO, CAUCHO Y PLÁSTICO"/>
    <s v="N"/>
    <s v="00 - N/A"/>
    <s v="10 - FONDO GENERAL"/>
    <s v="(en blanco)"/>
    <s v="99 - MULTIPROVINCIAL"/>
    <n v="0"/>
    <n v="5141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570734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en blanco)"/>
    <s v="99 - MULTIPROVINCIAL"/>
    <n v="0"/>
    <n v="150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67287776.299999997"/>
    <n v="65801664.73000003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290985.25"/>
    <n v="6272984.8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7246927.280000001"/>
    <n v="15231637.93000000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1240511.9900000002"/>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8456678.5"/>
    <n v="7167232.439999999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08860.49999999942"/>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65381114.799999997"/>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38767851.259999998"/>
    <n v="25748652.50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768754485"/>
    <n v="744471300.9000003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203103217"/>
    <n v="200610610.6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430234.6400000006"/>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98565714"/>
    <n v="87217164.7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1174217.16"/>
    <n v="1006134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16700000"/>
    <n v="4347619.22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3100000"/>
    <n v="2288491.73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54305880"/>
    <n v="42774715.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8763068"/>
    <n v="18203199.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121624422"/>
    <n v="101690887.26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69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51207032"/>
    <n v="151179121.87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42839488.329999998"/>
    <n v="17728007.49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43512120"/>
    <n v="22282082.8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64945129.339999989"/>
    <n v="1910657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20542195"/>
    <n v="28232527.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02952105"/>
    <n v="51967573.60000000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9998405"/>
    <n v="2745762.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5124790"/>
    <n v="3334986.409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74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8655979"/>
    <n v="6310321.39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4814837"/>
    <n v="1126662.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989978"/>
    <n v="2643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42011680"/>
    <n v="31072172.3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62945611"/>
    <n v="32349253.44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19884500"/>
    <n v="7656673.859999999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064006349"/>
    <n v="943307386.5300006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47104765"/>
    <n v="134186754.66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68129261"/>
    <n v="132519022.0100003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5640093"/>
    <n v="36723992.83000001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05972554.03"/>
    <n v="88400355.17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23763752"/>
    <n v="13032218.5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4658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84259668"/>
    <n v="55170699.05999999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51146797"/>
    <n v="47151231.95999998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31492263.850000001"/>
    <n v="4232329.87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53830099.329999998"/>
    <n v="18504486.81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2143723.149999999"/>
    <n v="52560581.58000001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739138.67"/>
    <n v="3322261.3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9652843.0299999993"/>
    <n v="6570191.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4805359"/>
    <n v="1318876.39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165092"/>
    <n v="13422.3699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7906636"/>
    <n v="521243.51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535193"/>
    <n v="221797.29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75565596.329999998"/>
    <n v="51496813.05000002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55204989.68"/>
    <n v="31069177.569999993"/>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en blanco)"/>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20854650"/>
    <n v="17389184.44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6099896"/>
    <n v="2073868.779999999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590000"/>
    <n v="53776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7557010"/>
    <n v="75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132669"/>
    <n v="12906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8607500"/>
    <n v="7907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337890955.75"/>
    <n v="314300050.28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1104717337.07"/>
    <n v="19466041551.49000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15398730"/>
    <n v="142460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519419401"/>
    <n v="46618945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68767255.530000001"/>
    <n v="41698795.7499999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754829618"/>
    <n v="2517654868.679999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02819637.12"/>
    <n v="294873653.0300000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11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7862220.7899999991"/>
    <n v="7786044.7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en blanco)"/>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1877189"/>
    <n v="49183324.32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5460785.70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2687326"/>
    <n v="2325259.26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en blanco)"/>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3119716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656018935.53999984"/>
    <n v="369165034.92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01 - DISTRITO NACIONAL"/>
    <n v="0"/>
    <n v="113083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929750497.74000001"/>
    <n v="810339855.0599999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en blanco)"/>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01 - DISTRITO NACIONAL"/>
    <n v="0"/>
    <n v="489371"/>
    <n v="247682"/>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085418.3900000006"/>
    <n v="8988381.6899999995"/>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01 - DISTRITO NACIONAL"/>
    <n v="0"/>
    <n v="4647375"/>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84636107.460000008"/>
    <n v="41011683.59000000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2437568.34"/>
    <n v="294345.34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5294500"/>
    <n v="529450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7613257.21"/>
    <n v="3915562.66"/>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01 - DISTRITO NACIONAL"/>
    <n v="0"/>
    <n v="44368335.469999999"/>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185367530.06000003"/>
    <n v="161497372.05999997"/>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309750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347474270.62999994"/>
    <n v="175029246.52000001"/>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01 - DISTRITO NACIONAL"/>
    <n v="0"/>
    <n v="1495650"/>
    <n v="149565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3169958.34"/>
    <n v="7918693.970000000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233817"/>
    <n v="2190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1088148.24"/>
    <n v="861308.230000000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10610283.250000002"/>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62281221.939999998"/>
    <n v="44320378.560000002"/>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en blanco)"/>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01 - DISTRITO NACIONAL"/>
    <n v="0"/>
    <n v="88264"/>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1828700.260000002"/>
    <n v="11432966.52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16248867.6"/>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486999105.3300002"/>
    <n v="1338036776.85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73369041.609999999"/>
    <n v="61831337.85000000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935964232.15000021"/>
    <n v="576222249.3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19418705.280000001"/>
    <n v="10946774.53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912453"/>
    <n v="75313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141186900.23"/>
    <n v="899064577.23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752184641.59000003"/>
    <n v="703325883.11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372011634"/>
    <n v="329729785.1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23210772.33999997"/>
    <n v="2164442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47067944.99000001"/>
    <n v="119174079.44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90640343"/>
    <n v="75871947.69999997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06031805.80000001"/>
    <n v="81000188.62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65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5437038.7000000002"/>
    <n v="2121440.3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en blanco)"/>
    <s v="99 - MULTIPROVINCIAL"/>
    <n v="0"/>
    <n v="1254720"/>
    <n v="125260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21736344.02"/>
    <n v="19768160.44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12732272.800000001"/>
    <n v="7979291.240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84173724.75999999"/>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466351776.00999993"/>
    <n v="41036423.71000000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0"/>
    <n v="36097199.479999997"/>
    <n v="35531200.47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62381186.56000001"/>
    <n v="61942251.78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7129569.4199999999"/>
    <n v="6830162.289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44633371.699999988"/>
    <n v="25564905.43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74010820.730000004"/>
    <n v="2486872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27561706.349999994"/>
    <n v="105953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11481933.92"/>
    <n v="19974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6537665.5299999993"/>
    <n v="3694441.66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1703629.33"/>
    <n v="2404887.1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998747.83"/>
    <n v="1761077.030000000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24776932.899999999"/>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11286736.550000001"/>
    <n v="4962019.2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394064.69999999925"/>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2121858.9300000006"/>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231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784109.4499999997"/>
    <n v="226384.9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852965.7699999999"/>
    <n v="525498.800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2256573.19"/>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118733422.14"/>
    <n v="9346134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8140169.85999997"/>
    <n v="7411617.12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15931691.280000001"/>
    <n v="12810519.95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230834234.66999999"/>
    <n v="156452131.13999999"/>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5470818"/>
    <n v="10457190.37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700000"/>
    <n v="294971.7"/>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48265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6188000"/>
    <n v="1351598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1628622"/>
    <n v="994676.38"/>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en blanco)"/>
    <s v="99 - MULTIPROVINCIAL"/>
    <n v="0"/>
    <n v="2078374"/>
    <n v="1563232.8900000001"/>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750000"/>
    <n v="6270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14524089"/>
    <n v="2389716.4500000002"/>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10258424"/>
    <n v="57355116.7999999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2891575"/>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21800000"/>
    <n v="13583552.56999999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28886045.93"/>
    <n v="23275205.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4100813"/>
    <n v="1740603.77"/>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20003417"/>
    <n v="17853987.140000001"/>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74625791"/>
    <n v="24951908.96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en blanco)"/>
    <s v="99 - MULTIPROVINCIAL"/>
    <n v="0"/>
    <n v="63749.79"/>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6 - SEGUROS"/>
    <s v="N"/>
    <s v="00 - N/A"/>
    <s v="10 - FONDO GENERAL"/>
    <s v="(en blanco)"/>
    <s v="99 - MULTIPROVINCIAL"/>
    <n v="0"/>
    <n v="202613.92"/>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61.3800000000037"/>
    <n v="5761.3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326728.98"/>
    <n v="1212918.09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544000"/>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5000"/>
    <n v="77907.70000000001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43282.38"/>
    <n v="143282.3700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52777996.769999996"/>
    <n v="48486043.53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10921582"/>
    <n v="10760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80000"/>
    <n v="41766.399999999994"/>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6696256.7599999998"/>
    <n v="6635737.639999998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4338176.16"/>
    <n v="4219387.619999998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1238661.8599999999"/>
    <n v="1219441.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706295.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1226041"/>
    <n v="1139419.4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1418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91170"/>
    <n v="81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8970479.4800000004"/>
    <n v="8645888.82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5311742.57"/>
    <n v="5072196.680000000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817525.24"/>
    <n v="1745173.49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3497102.16"/>
    <n v="3194386.4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18501937.379999999"/>
    <n v="9251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220752.18"/>
    <n v="2874987.72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01587.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464741.80000000005"/>
    <n v="40921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469486.3"/>
    <n v="431305.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799999999974"/>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100000000013"/>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1565341.25"/>
    <n v="153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818409.9400000002"/>
    <n v="1701097.75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95884216"/>
    <n v="87005233.64999997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3615988"/>
    <n v="12338748.23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2010883.79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13378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30000"/>
    <n v="180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584474"/>
    <n v="602457.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94583"/>
    <n v="64971.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6505915"/>
    <n v="16009226.7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2857000"/>
    <n v="2553560.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301271"/>
    <n v="181604.3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1634261"/>
    <n v="1146058.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421000"/>
    <n v="902172.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12356512"/>
    <n v="11678496.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5344662"/>
    <n v="2870957.1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392234347.88999999"/>
    <n v="389869769.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47335972.109999999"/>
    <n v="27462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404847"/>
    <n v="20444884.65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9590721.390000001"/>
    <n v="17754351.47999999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5180006"/>
    <n v="4806709.5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369239"/>
    <n v="340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12716246.180000002"/>
    <n v="8165446.120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15129560"/>
    <n v="15029552.44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7071395.5499999998"/>
    <n v="5890686.5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7540930.8300000001"/>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5"/>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47217507.960000001"/>
    <n v="34728561.59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20412973.440000001"/>
    <n v="15118891.84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3543711.6"/>
    <n v="3445415.1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288996.5"/>
    <n v="173956.8500000000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68227839.469999999"/>
    <n v="60355084.93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65561567.530000001"/>
    <n v="55303954.32"/>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20700415"/>
    <n v="17953327.560000002"/>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931244"/>
    <n v="2531115.200000000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525000"/>
    <n v="462162.0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465100"/>
    <n v="1961554.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1349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596000"/>
    <n v="501849.06"/>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1509000"/>
    <n v="10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530000"/>
    <n v="221839.59000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66738948.08999991"/>
    <n v="88926411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65146991.909999996"/>
    <n v="59270198.83000000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48089761"/>
    <n v="45855488.42000002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3076924.54"/>
    <n v="209394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12000000"/>
    <n v="11880862.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7247669.66"/>
    <n v="14334092.61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39259408.939999998"/>
    <n v="29821809.03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4058500"/>
    <n v="133346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1274000"/>
    <n v="1024999.6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40388904.43"/>
    <n v="16531483.64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49636097.709999993"/>
    <n v="21304950.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605019.5"/>
    <n v="2195280.440000000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14226638.5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5066515.13"/>
    <n v="1981073.440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14247529.18000001"/>
    <n v="102810940.16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74591860.640000001"/>
    <n v="45048926.009999998"/>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34206024"/>
    <n v="33305156.0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830131"/>
    <n v="4755161.36999999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898655.18"/>
    <n v="807012.3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846824.38"/>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93096.98"/>
    <n v="559853.879999999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4315340"/>
    <n v="3763908.6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576196.84999999986"/>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23193.7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61557.059999999983"/>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4741004.75"/>
    <n v="3779189.979999999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3347582.87"/>
    <n v="3054735.930000000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14830425"/>
    <n v="11886143.85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2133800"/>
    <n v="1708691.45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83200"/>
    <n v="479340.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en blanco)"/>
    <s v="32 - SANTO DOMINGO"/>
    <n v="0"/>
    <n v="40000"/>
    <n v="39005.7300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568544"/>
    <n v="544403.6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1025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613344"/>
    <n v="1579618.46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832612"/>
    <n v="1560906.68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1339449"/>
    <n v="1314579.39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63041190"/>
    <n v="57914504.37999998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659293"/>
    <n v="149763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1424513"/>
    <n v="1262680.7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8254.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6130161.7400000002"/>
    <n v="3212432.0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693680.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701595"/>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06006.66999999993"/>
    <n v="293637.7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306505.00000000047"/>
    <n v="3065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176469.40000000002"/>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9114345.260000002"/>
    <n v="14451366.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51676.86000000004"/>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5773465.5899999999"/>
    <n v="5756485.390000000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49658.45"/>
    <n v="783323.5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3274202"/>
    <n v="121264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843293"/>
    <n v="1692809.21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060000"/>
    <n v="911996.6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5928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800000"/>
    <n v="17999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0000000005"/>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79556"/>
    <n v="78705.39999999999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927000"/>
    <n v="1897397.900000000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5"/>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726158762.5200001"/>
    <n v="669823522.2699999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59839745"/>
    <n v="54793080.88999999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3628942.83"/>
    <n v="3033502.2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702595"/>
    <n v="145126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433060"/>
    <n v="43306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40085.5999999996"/>
    <n v="444008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854596.7399999998"/>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732599.550000001"/>
    <n v="10273124.720000001"/>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1311384.5"/>
    <n v="11172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974400"/>
    <n v="75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82521.2000000002"/>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20475129.210000001"/>
    <n v="13418120.99"/>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6636708.79"/>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991698.1"/>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4277052.9400000004"/>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2524000"/>
    <n v="657832.06000000006"/>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25853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161556"/>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21076.82"/>
    <n v="111792.6200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49352588.440000005"/>
    <n v="38918259.050000004"/>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20762095.170000002"/>
    <n v="15410915.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44927700.270000003"/>
    <n v="36762524.50999999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56130456.62999998"/>
    <n v="48078164.159999996"/>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41626000"/>
    <n v="38076208.3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7138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728104"/>
    <n v="2484964.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941600"/>
    <n v="1567256.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52841787.929999992"/>
    <n v="50671641.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180224"/>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802521.33"/>
    <n v="674505.2300000001"/>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28982959.649999999"/>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6412200"/>
    <n v="6408059.9900000002"/>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1975244.0899999999"/>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0189975"/>
    <n v="9087357.67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1402000"/>
    <n v="1301854.7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859000"/>
    <n v="2828071.2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2207279.6"/>
    <n v="1806868.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73964.800000000003"/>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520000"/>
    <n v="234109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316555.59999999998"/>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9016667"/>
    <n v="17888293.3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2633300"/>
    <n v="2517646.3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977000"/>
    <n v="975056.4200000002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1220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3330394.16"/>
    <n v="3003846.88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79868.290000000008"/>
    <n v="79711.1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1833.030000000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13894.96"/>
    <n v="213872.81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825708"/>
    <n v="1807681.60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575151.67999999993"/>
    <n v="552630.99"/>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63792063.0799999"/>
    <n v="5597071866.679999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97546560.900000006"/>
    <n v="88302025.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444485417"/>
    <n v="398511839.57000005"/>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22232540.09"/>
    <n v="96044645.77000002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3"/>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4565500"/>
    <n v="2214568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6000000"/>
    <n v="5322564.270000000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026595"/>
    <n v="64982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63524973.61000001"/>
    <n v="148097126.70999998"/>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38466047.740000002"/>
    <n v="11851262.99000000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11195000"/>
    <n v="6123248.8799999999"/>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9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8583166.7100000009"/>
    <n v="8376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62235181.05000001"/>
    <n v="232197261.95999998"/>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5053150.0000000009"/>
    <n v="54575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53422118.079999998"/>
    <n v="46801591.429999992"/>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30515901.079999998"/>
    <n v="19646793.5"/>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3634034.25"/>
    <n v="2666164.3199999998"/>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47151"/>
    <n v="246030"/>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en blanco)"/>
    <s v="99 - MULTIPROVINCIAL"/>
    <n v="0"/>
    <n v="100000"/>
    <n v="10000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4447077"/>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5191287.0999999996"/>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4989814.65"/>
    <n v="12121992.270000001"/>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2381896.92"/>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68310210.58999997"/>
    <n v="287901200.82999998"/>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4046017.74"/>
    <n v="15782.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77062454.200000003"/>
    <n v="51181924.8099999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18634663.77"/>
    <n v="10597989.939999999"/>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336562400"/>
    <n v="307602487.84000003"/>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4926450"/>
    <n v="4471617.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224729.44"/>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100000"/>
    <n v="10000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9565457.2299999986"/>
    <n v="9565457.23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1501797"/>
    <n v="1501796.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5771770.330000001"/>
    <n v="5771770.330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346466037.56"/>
    <n v="286774864.11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16320735"/>
    <n v="11473503.75"/>
  </r>
  <r>
    <s v="2025"/>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en blanco)"/>
    <s v="99 - MULTIPROVINCIAL"/>
    <n v="0"/>
    <n v="500000"/>
    <n v="0"/>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en blanco)"/>
    <s v="99 - MULTIPROVINCIAL"/>
    <n v="0"/>
    <n v="35900"/>
    <n v="0"/>
  </r>
  <r>
    <s v="2025"/>
    <x v="0"/>
    <x v="0"/>
    <x v="0"/>
    <x v="0"/>
    <s v="2 - Poder Ejecutivo"/>
    <s v="0203 - MINISTERIO DE DEFENSA"/>
    <s v="0001 - ARMADA DE LA REPUBLICA DOMINICANA"/>
    <s v="4 - SERVICIOS SOCIALES"/>
    <s v="4.4 - Educación"/>
    <s v="4.4.08 - Enseñanza y capacitación para defensa y seguridad"/>
    <s v="2.3 - MATERIALES Y SUMINISTROS"/>
    <s v="2.3.5 - CUERO, CAUCHO Y PLÁSTICO"/>
    <s v="N"/>
    <s v="00 - N/A"/>
    <s v="10 - FONDO GENERAL"/>
    <s v="(en blanco)"/>
    <s v="99 - MULTIPROVINCIAL"/>
    <n v="0"/>
    <n v="50000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en blanco)"/>
    <s v="99 - MULTIPROVINCIAL"/>
    <n v="0"/>
    <n v="553000"/>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64853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5096801686.9599991"/>
    <n v="4814168274.99999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0253376027.830002"/>
    <n v="9388875581.840002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90967533"/>
    <n v="171177287.099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654013258"/>
    <n v="563290483.04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302372693.41000003"/>
    <n v="273420438.27000004"/>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735203272"/>
    <n v="671180980.33000004"/>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14638931.99999997"/>
    <n v="195335870.3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433000"/>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45500000"/>
    <n v="40493616"/>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3708622"/>
    <n v="3599349.28"/>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765120"/>
    <n v="2507422.1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41070398.51999998"/>
    <n v="411570398.5200000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363894.54"/>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8016416"/>
    <n v="6605471.8700000001"/>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3920000"/>
    <n v="35545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323206080"/>
    <n v="299346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207749421.62"/>
    <n v="177185242.34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1650549.8800000001"/>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72804713.73000008"/>
    <n v="159627198.97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8335600.1500000004"/>
    <n v="8226454.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8643562.3299999982"/>
    <n v="6718322.9199999999"/>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670417.41"/>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1563818.7"/>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6799425.5099999998"/>
    <n v="5717089.2300000004"/>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70.000000000233"/>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7849009.34"/>
    <n v="22436693.2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427853.12"/>
    <n v="427395.1200000000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3861248.75"/>
    <n v="31147198.93000000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35621491.06000003"/>
    <n v="125984081.1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424474"/>
    <n v="1096229.7400000002"/>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98041793.61999999"/>
    <n v="72707394.59000000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5456705.1200000001"/>
    <n v="4676375.629999999"/>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8181847864.9000006"/>
    <n v="7535019613.089999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409828288"/>
    <n v="371528601.08999997"/>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534531687.27999997"/>
    <n v="485252901.91000009"/>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93733534"/>
    <n v="192018133.42000002"/>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739630"/>
    <n v="576877.2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4532743"/>
    <n v="54532742.1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9315229.8000000007"/>
    <n v="5940597.319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18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43710975.590000004"/>
    <n v="10067694.77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386835446"/>
    <n v="363399835.98000002"/>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245066085"/>
    <n v="113728065.68999998"/>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3665693.6"/>
    <n v="3103931.6900000004"/>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63688530.25999999"/>
    <n v="149223710.00999999"/>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402000"/>
    <n v="40200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90892195.86000001"/>
    <n v="102273092.24000001"/>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90000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47868518.69999999"/>
    <n v="227036576.25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5910197.359999999"/>
    <n v="25194463.46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2129128.06"/>
    <n v="2128792.7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554715.7500000002"/>
    <n v="1132975.77"/>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992971.4000000004"/>
    <n v="4538940.179999998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5888807.1600000001"/>
    <n v="4786218.4799999995"/>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244405089.32999998"/>
    <n v="221478286.2400000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51492525.109999992"/>
    <n v="41898788.30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8382658.480000008"/>
    <n v="26378529.010000002"/>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871431786.2900002"/>
    <n v="411970543.75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330109472"/>
    <n v="1219156323.89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86759957"/>
    <n v="174220939.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6496120"/>
    <n v="14498895.30000000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72213380"/>
    <n v="152163798.3200000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7487107"/>
    <n v="4411931.029999999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64454398"/>
    <n v="140289611.02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26745572"/>
    <n v="9284561.1999999993"/>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00657740"/>
    <n v="81387138.28000000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11052252"/>
    <n v="287802575.9500000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81070816"/>
    <n v="68747192.25999997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327087"/>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83852752"/>
    <n v="58979664.900000006"/>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en blanco)"/>
    <s v="99 - MULTIPROVINCIAL"/>
    <n v="0"/>
    <n v="11895"/>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9195012"/>
    <n v="14186886.030000001"/>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1756014"/>
    <n v="118000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27291050"/>
    <n v="177803076.48999989"/>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301000"/>
    <n v="296264.02"/>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36374313"/>
    <n v="99442984.960000008"/>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632107"/>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6446873"/>
    <n v="13248217.20000000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1311000"/>
    <n v="737261.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12200000"/>
    <n v="11388113.1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9158765"/>
    <n v="4294017.9000000004"/>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4869998"/>
    <n v="4869996.4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5948970"/>
    <n v="30932191.640000008"/>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937934"/>
    <n v="2847745.5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49139032"/>
    <n v="232042768.5900000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3425022"/>
    <n v="3141272.9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397875653"/>
    <n v="280817341.63000011"/>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7134815"/>
    <n v="3077667.2200000011"/>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37782318"/>
    <n v="37161357.3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093297"/>
    <n v="1043576.85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1235865.23"/>
    <n v="955899.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395701.2"/>
    <n v="395700.08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654149.09"/>
    <n v="654149.09"/>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2312524.62"/>
    <n v="2064592.82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5226028.8599999994"/>
    <n v="5066164.8999999994"/>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6087108.7800000003"/>
    <n v="6087108.77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4311664.0999999996"/>
    <n v="4270502.600000000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042940.5000000002"/>
    <n v="2018780"/>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399974.32"/>
    <n v="1399974.3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322589.49"/>
    <n v="265914.08999999997"/>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9595084.5000000019"/>
    <n v="8465597.0000000019"/>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10172531.25"/>
    <n v="10118959.18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334906.7599999988"/>
    <n v="3078280.9199999995"/>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31070921.009999998"/>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250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70094.58"/>
    <n v="1040613.1299999999"/>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11071.42"/>
    <n v="1772138.57"/>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87792"/>
    <n v="887623.5"/>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3918617.9"/>
    <n v="3834517.9"/>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1701095.85"/>
    <n v="1226539.9099999999"/>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17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240207.11000000002"/>
    <n v="239917.60000000003"/>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2297553.2599999998"/>
    <n v="2297553.25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352392.30000000005"/>
    <n v="317655.15000000002"/>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1634547.3399999999"/>
    <n v="1188461.7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23817843.52"/>
    <n v="23409633.89000000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417146.36"/>
    <n v="41712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748843.72"/>
    <n v="3287497.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362882308"/>
    <n v="335766281.45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6882200"/>
    <n v="626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7121003"/>
    <n v="15654675.48999999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901040"/>
    <n v="3156561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3869075"/>
    <n v="386607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5912496"/>
    <n v="1418951.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9161100"/>
    <n v="9007696.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19774542"/>
    <n v="14860595.58000000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5166582"/>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92880"/>
    <n v="225829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16567357"/>
    <n v="6788945.139999999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95724164"/>
    <n v="85801146.69999998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9114261"/>
    <n v="7602217.4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4316423"/>
    <n v="3783872.9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6980"/>
    <n v="4943793.4800000004"/>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en blanco)"/>
    <s v="99 - MULTIPROVINCIAL"/>
    <n v="0"/>
    <n v="1915194"/>
    <n v="1854978.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1669356"/>
    <n v="1592081.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2461597"/>
    <n v="1450272.4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7865289.620000005"/>
    <n v="33675979.680000007"/>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7966787"/>
    <n v="13178990.670000002"/>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24080821"/>
    <n v="22269820.02"/>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24081000"/>
    <n v="22017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822780"/>
    <n v="1673543.999999999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8366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4912526"/>
    <n v="12208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154852"/>
    <n v="14319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314429"/>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10469906"/>
    <n v="8049266.9199999999"/>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1334734"/>
    <n v="984270.2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882007322"/>
    <n v="812841860.6699999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809360"/>
    <n v="59946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9842105"/>
    <n v="27232547.68"/>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470700"/>
    <n v="402091.73000000004"/>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46962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448050"/>
    <n v="1895692"/>
  </r>
  <r>
    <s v="2025"/>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en blanco)"/>
    <s v="99 - MULTIPROVINCIAL"/>
    <n v="0"/>
    <n v="1941402"/>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285879"/>
    <n v="274340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3620468"/>
    <n v="5439371.5999999996"/>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1191200"/>
    <n v="10268138.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136001"/>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683287"/>
    <n v="2375037.0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624438"/>
    <n v="2936182.2"/>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6293440"/>
    <n v="2601741.14"/>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73633573"/>
    <n v="56304533.699999996"/>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871780"/>
    <n v="367954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8895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24896"/>
    <n v="525416.79999999993"/>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466795"/>
    <n v="368558.29"/>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42921956"/>
    <n v="39798682.649999999"/>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20394019"/>
    <n v="12932573.03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67567305"/>
    <n v="53299701.96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68723081"/>
    <n v="10606211.629999999"/>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6165128"/>
    <n v="15031898.91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40649"/>
    <n v="240648.18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31000"/>
    <n v="98891.81999999997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88225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68760"/>
    <n v="430069.54"/>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7888000"/>
    <n v="7886052.8899999997"/>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642962"/>
    <n v="1642883.7"/>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5841"/>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4935608.84"/>
    <n v="4480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991956.04"/>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8781900"/>
    <n v="26447333.34"/>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495604"/>
    <n v="442034.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305856"/>
    <n v="28036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846478.58"/>
    <n v="3116838.3699999996"/>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2380416.39"/>
    <n v="9691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54000"/>
    <n v="5153618.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3372.42"/>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3488675.8999999994"/>
    <n v="348867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2261852"/>
    <n v="2111851.9999999995"/>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753988.9600000002"/>
    <n v="1753988.959999999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12470721"/>
    <n v="109868895.8200000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552725"/>
    <n v="140787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7254539"/>
    <n v="7058185.0199999949"/>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8443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43294.4"/>
    <n v="321359.8999999999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0"/>
    <n v="0"/>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0"/>
    <n v="2321753"/>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en blanco)"/>
    <s v="99 - MULTIPROVINCIAL"/>
    <n v="0"/>
    <n v="40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5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595931.1400000006"/>
    <n v="7460750.5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1235384.17"/>
    <n v="1231939.6099999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2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902639.6800000002"/>
    <n v="1902639.27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6835484.370000001"/>
    <n v="6833786.780000000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5574304.7400000012"/>
    <n v="3186886.320000000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20853333.329999998"/>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6707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253674"/>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225000"/>
    <n v="980098.539999999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398000"/>
  </r>
  <r>
    <s v="2025"/>
    <x v="0"/>
    <x v="0"/>
    <x v="0"/>
    <x v="0"/>
    <s v="2 - Poder Ejecutivo"/>
    <s v="0203 - MINISTERIO DE DEFENSA"/>
    <s v="0003 - SERVICIOS DE PESCA"/>
    <s v="1 - SERVICIOS  GENERALES"/>
    <s v="1.3 - Defensa nacional"/>
    <s v="1.3.01 - Defensa militar"/>
    <s v="2.2 - CONTRATACIÓN DE SERVICIOS"/>
    <s v="2.2.6 - SEGUROS"/>
    <s v="N"/>
    <s v="00 - N/A"/>
    <s v="10 - FONDO GENERAL"/>
    <s v="(en blanco)"/>
    <s v="99 - MULTIPROVINCIAL"/>
    <n v="0"/>
    <n v="41000"/>
    <n v="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600000"/>
    <n v="599882.5"/>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540000"/>
    <n v="540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96800"/>
    <n v="194706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677531.49"/>
    <n v="677531.42999999993"/>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113048.74"/>
    <n v="102776.84"/>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394592"/>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0662964.9"/>
    <n v="10050728.119999997"/>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1935585.8699999999"/>
    <n v="1261688.46"/>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80383184"/>
    <n v="73137241.659999996"/>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2302615"/>
    <n v="2032537.7300000002"/>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6326000"/>
    <n v="5325859.70999999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1507500"/>
    <n v="1412139.5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19000"/>
    <n v="911664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661919.82000000007"/>
    <n v="301347.22000000003"/>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en blanco)"/>
    <s v="99 - MULTIPROVINCIAL"/>
    <n v="0"/>
    <n v="28851"/>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748476"/>
    <n v="52867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2597838.1800000002"/>
    <n v="1399702.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31573600"/>
    <n v="215423174.98000002"/>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59215675"/>
    <n v="40535140.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1094800"/>
    <n v="951961.9700000002"/>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143000"/>
    <n v="702635.02"/>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1150000"/>
    <n v="110250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267000"/>
    <n v="242650.9"/>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625000"/>
    <n v="5162461.8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5813000"/>
    <n v="3106844.5999999996"/>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1245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8288000"/>
    <n v="180110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8103600"/>
    <n v="518803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1493465"/>
    <n v="1084310.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200000"/>
    <n v="1196396.0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19150000"/>
    <n v="9758178.7599999998"/>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6689000"/>
    <n v="4090819.3699999996"/>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818211475"/>
    <n v="811439064.1100001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9813941"/>
    <n v="19804775.580000009"/>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35924497.850000001"/>
    <n v="35421892.81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44875.6600000001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925000"/>
    <n v="1661322"/>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3700"/>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9874417.3100000005"/>
    <n v="9063530.909999998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203044.6399999997"/>
    <n v="2186376.9499999997"/>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5338075.62"/>
    <n v="4843326.6700000009"/>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981109.21"/>
    <n v="188555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2050494.99"/>
    <n v="183514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914848.37"/>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28003583.5"/>
    <n v="2706670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2748613.51"/>
    <n v="2161708.5099999998"/>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47775.96999999997"/>
    <n v="1470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780969.87"/>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3931919.3"/>
    <n v="3931919.3"/>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4853848.62"/>
    <n v="462890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6132028.02"/>
    <n v="25285426.85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28289273.109999999"/>
    <n v="20456481.230000004"/>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5061.829999999958"/>
    <n v="25061.8300000000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601170.7799999998"/>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3406413.1199999996"/>
    <n v="3406409.119999999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3007984.649999999"/>
    <n v="32426032.780000009"/>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9794362.7599999998"/>
    <n v="9199384.380000000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7136694.75"/>
    <n v="37121942.33000001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39055167.689999998"/>
    <n v="30107677.3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30030161"/>
    <n v="29818117.0500000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680000"/>
    <n v="16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538125"/>
    <n v="53314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38432"/>
    <n v="136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787626.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en blanco)"/>
    <s v="01 - DISTRITO NACIONAL"/>
    <n v="0"/>
    <n v="126379"/>
    <n v="1190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096000"/>
    <n v="1949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270000"/>
    <n v="2674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387800"/>
    <n v="2437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992390"/>
    <n v="94487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404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522200"/>
    <n v="14771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690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306351"/>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2388"/>
    <n v="23977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465274"/>
    <n v="465175.08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794132"/>
    <n v="79412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5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en blanco)"/>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62296"/>
    <n v="61889.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75301"/>
    <n v="75216.7399999999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3649052"/>
    <n v="364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6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862273"/>
    <n v="1834346.75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586335"/>
    <n v="452754.44999999995"/>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6887994"/>
    <n v="26887993.43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4032326"/>
    <n v="39223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584351"/>
    <n v="584350.8900000001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370362.5"/>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84544.04"/>
    <n v="158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08636"/>
    <n v="38451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2170127"/>
    <n v="2170126.86"/>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2069649"/>
    <n v="1765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703802.01"/>
    <n v="1703802.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5000760.54"/>
    <n v="500076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1578411.0499999998"/>
    <n v="1578411.0499999998"/>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281222.34000000008"/>
    <n v="281222.3400000000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760268.07"/>
    <n v="1760268.070000000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318191.03000000003"/>
    <n v="317326.21000000002"/>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3284429.27"/>
    <n v="3273995.26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3120046.9699999997"/>
    <n v="3066445.67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261063"/>
    <n v="14241706.13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1850"/>
    <n v="373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330000"/>
    <n v="295221.879999999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5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44665"/>
    <n v="4422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89200"/>
    <n v="2882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84850"/>
    <n v="58481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3979000"/>
    <n v="3559867.80000000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208"/>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947590"/>
    <n v="731964.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66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2199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257637"/>
    <n v="1252753.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270360"/>
    <n v="1232933.23999999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25066283.559999999"/>
    <n v="24973924.03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4200000"/>
    <n v="40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511771.44"/>
    <n v="511770.999999999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840000"/>
    <n v="175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534885"/>
    <n v="25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57960"/>
    <n v="24965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3833934"/>
    <n v="3310657.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520552"/>
    <n v="4684999.6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2822823"/>
    <n v="2087359.9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3723922"/>
    <n v="3426705.830000000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1275200"/>
    <n v="1275118.14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732354"/>
    <n v="726486.470000000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889077"/>
    <n v="8890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757123"/>
    <n v="27564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2320897"/>
    <n v="2320704.04"/>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7272167"/>
    <n v="25063249.09"/>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3600000"/>
    <n v="2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597942"/>
    <n v="523367.96000000008"/>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1843796"/>
    <n v="1344551.6600000001"/>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7174707"/>
    <n v="6656490.1700000009"/>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92960"/>
    <n v="1929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3026000"/>
    <n v="237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3261653"/>
    <n v="3169588.4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31082"/>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2183336"/>
    <n v="213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1177889"/>
    <n v="680421.9199999999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8869216"/>
    <n v="17369349.99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36416"/>
    <n v="131596.9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401427"/>
    <n v="401422.4399999999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72360"/>
    <n v="703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631969"/>
    <n v="631965.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3059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2532242"/>
    <n v="2532182.5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316109"/>
    <n v="316107.8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383819"/>
    <n v="383817.420000000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3057849"/>
    <n v="3057847.73000000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586928"/>
    <n v="1586840.3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219059866.44"/>
    <n v="204331135.03"/>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71962001.280000001"/>
    <n v="65833493.05999999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424036.28"/>
    <n v="1299149.08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8567646.0999999996"/>
    <n v="8567646.0999999996"/>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27100"/>
    <n v="3627066"/>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1313198.3999999999"/>
    <n v="1313198.3999999999"/>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3046213.12"/>
    <n v="3046213.1100000003"/>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8153575.6999999993"/>
    <n v="7996755.629999998"/>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4121736.26"/>
    <n v="3925009.16"/>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513490"/>
    <n v="5134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60462491.619999997"/>
    <n v="60462491.57999999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25398249.200000003"/>
    <n v="25398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2459634.81"/>
    <n v="2459633.9000000004"/>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2438080.83"/>
    <n v="2438080.8299999996"/>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3946995.65"/>
    <n v="3907918.8899999997"/>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47451919.310000002"/>
    <n v="47365492.730000004"/>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8903314.620000001"/>
    <n v="18754404.5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42554681.25"/>
    <n v="42442070.59000000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588124.1"/>
    <n v="2588120.809999999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923184.08"/>
    <n v="2868196.489999999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2435945"/>
    <n v="2381963.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976465"/>
    <n v="1213072.390000000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6024295"/>
    <n v="46964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167395.5699999998"/>
    <n v="1510019.909999999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93144577"/>
    <n v="86298783.310000002"/>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4675200"/>
    <n v="4237260.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35202"/>
    <n v="123106.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940000"/>
    <n v="2563210.29"/>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90430"/>
    <n v="8950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32951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540000"/>
    <n v="452345.68000000005"/>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712660"/>
    <n v="681255.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9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4752566"/>
    <n v="3859660.6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769974"/>
    <n v="624619.2699999999"/>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00000"/>
    <n v="95816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355167"/>
    <n v="341548.93"/>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1352000"/>
    <n v="13506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928498"/>
    <n v="92730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2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36367"/>
    <n v="36311.68"/>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36960"/>
    <n v="36015.5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10845564"/>
    <n v="10583056.790000001"/>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604104"/>
    <n v="544963.89"/>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410973"/>
    <n v="325442.57"/>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3032879"/>
    <n v="2979338.719999999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32337597"/>
    <n v="31717166.839999996"/>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332373"/>
    <n v="310931.22000000003"/>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427189"/>
    <n v="1427000.11999999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1900750.25"/>
    <n v="1900748.139999999"/>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272238"/>
    <n v="2551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480722.2"/>
    <n v="480721.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7054689.04"/>
    <n v="6872492.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1004407.9999999998"/>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76020"/>
    <n v="562253.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2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3302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407459"/>
    <n v="4407458.779999999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2795009"/>
    <n v="1642778.19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9242976"/>
    <n v="36216341.689999998"/>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82417"/>
    <n v="422227.26000000013"/>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2845697"/>
    <n v="2845612.8400000003"/>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4234200"/>
    <n v="42263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en blanco)"/>
    <s v="99 - MULTIPROVINCIAL"/>
    <n v="0"/>
    <n v="353260"/>
    <n v="353150.03"/>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4265460"/>
    <n v="4108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600800"/>
    <n v="60071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332176"/>
    <n v="1053459.7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1055920"/>
    <n v="735528.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912000"/>
    <n v="3911971.190000000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067000"/>
    <n v="506192.7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1410000"/>
    <n v="1029794.26"/>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35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1168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289000"/>
    <n v="50257.380000000005"/>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4872000"/>
    <n v="487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940000"/>
    <n v="923030.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824700"/>
    <n v="824573.49"/>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2106000"/>
    <n v="2095738.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83704267.03999996"/>
    <n v="262991432"/>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400000"/>
    <n v="23630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4892883.96"/>
    <n v="4449107.46"/>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6799292.9000000004"/>
    <n v="6799292.9000000004"/>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800000"/>
    <n v="1642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472218.02"/>
    <n v="435777.54000000004"/>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2203065.94"/>
    <n v="220306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5465524.6500000004"/>
    <n v="5465495.04"/>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787199.92999999993"/>
    <n v="7615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47676040.939999998"/>
    <n v="4566109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7436304.9799999995"/>
    <n v="7436304.48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708418"/>
    <n v="70841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40066.109999999986"/>
    <n v="40066.11"/>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52175.31999999995"/>
    <n v="252175.3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919026.91"/>
    <n v="919026.90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12697811.66"/>
    <n v="12520612.620000001"/>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3230398.68"/>
    <n v="3125397.5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44845000"/>
    <n v="4149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991884223"/>
    <n v="806396026.6800000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64942125"/>
    <n v="57173928.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58404574"/>
    <n v="22461760.2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9500000"/>
    <n v="22314971.17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0201624.390000001"/>
    <n v="9193431.92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8666000"/>
    <n v="74985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6571541.5200000005"/>
    <n v="5915180.99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en blanco)"/>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7043015"/>
    <n v="9145998.949999999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5292080"/>
    <n v="923057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6000000"/>
    <n v="2960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11572041.080000002"/>
    <n v="8252645.84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0946632.48"/>
    <n v="9935963.67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en blanco)"/>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835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92110380"/>
    <n v="89216290.55999998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88396291.530000001"/>
    <n v="79624130.73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8306527.3200000003"/>
    <n v="6551928.259999998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7289564.1299999999"/>
    <n v="5433257.6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4573138.01"/>
    <n v="4501358.7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6337913.3899999997"/>
    <n v="5965485.569999997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6274207.920000009"/>
    <n v="46624980.04000001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34216866.23"/>
    <n v="124567179.86999995"/>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70417"/>
    <n v="9670416.6600000001"/>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1739984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1191445"/>
    <n v="1191320.9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391996"/>
    <n v="239197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6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63768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93351858"/>
    <n v="83710283.299999997"/>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70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2983000"/>
    <n v="2304695.03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525000"/>
    <n v="426913.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285994"/>
    <n v="1156819.58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6488021"/>
    <n v="5100331.0500000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615060"/>
    <n v="5879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2013689.72"/>
    <n v="413281.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6144681.4199999999"/>
    <n v="5877323.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905844"/>
    <n v="2689851.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7351894.0000000009"/>
    <n v="4935675.680000000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1835082"/>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7321000"/>
    <n v="72391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317824.58"/>
    <n v="1278712.309999999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473229"/>
    <n v="473228.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836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1853935"/>
    <n v="1434331.6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971602"/>
    <n v="1572317.3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25352"/>
    <n v="125015.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6166870"/>
    <n v="6166369.7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457284"/>
    <n v="456886.5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763411.48"/>
    <n v="380467.9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888525.6"/>
    <n v="1699215.26999999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6901000"/>
    <n v="116357704.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3000000"/>
    <n v="29727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2478000"/>
    <n v="195975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6101100"/>
    <n v="5287879.5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374410"/>
    <n v="3743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51990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8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146990"/>
    <n v="21297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2973991"/>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351705"/>
    <n v="225206.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792885"/>
    <n v="79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1770223"/>
    <n v="11751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551429"/>
    <n v="3419773.34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305920"/>
    <n v="303387.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571260"/>
    <n v="552994.1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770038"/>
    <n v="758123.5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13290490"/>
    <n v="13243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4862416"/>
    <n v="4711809.180000000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52674689"/>
    <n v="40026602.96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837135"/>
    <n v="2663800.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702676.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33296"/>
    <n v="121103.5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en blanco)"/>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1857580"/>
    <n v="702999.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603980"/>
    <n v="100701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2025000"/>
    <n v="1708446.63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396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1410400"/>
    <n v="113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12322617"/>
    <n v="8067972.0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10500000"/>
    <n v="7515407.02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562090"/>
    <n v="556149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2709650"/>
    <n v="14216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00933729"/>
    <n v="22258184.24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84183676"/>
    <n v="63981040.63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37855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385000"/>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6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3105041"/>
    <n v="2667910.2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4323018"/>
    <n v="1843730.660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907575"/>
    <n v="1738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644967"/>
    <n v="1497233.56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4126716"/>
    <n v="3855333.1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34733922"/>
    <n v="25373587.000000004"/>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14133516.69999999"/>
    <n v="399994316.69"/>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353994000.95999998"/>
    <n v="32444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3092171.3600000003"/>
    <n v="2832212.1799999992"/>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4670720.309999999"/>
    <n v="14002404.500000002"/>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30412000"/>
    <n v="256260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2477352"/>
    <n v="2149645.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6001506.6399999997"/>
    <n v="530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7740594"/>
    <n v="7052249.4400000004"/>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21164766.300000001"/>
    <n v="21164759.8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9147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375225.76000000007"/>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595362.8199999998"/>
    <n v="1294746.02"/>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389276.0999999996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65418055.320000008"/>
    <n v="58079903.550000012"/>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15613020.039999995"/>
    <n v="6333231.7299999995"/>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75000"/>
    <n v="235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97655"/>
    <n v="320858.0399999999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802811806.93000007"/>
    <n v="718897483.59000003"/>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245607583.22"/>
    <n v="2407131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008000"/>
    <n v="71925.400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99598234.719999999"/>
    <n v="89396658.39000004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5536420"/>
    <n v="66680504.03000001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2374798"/>
    <n v="12171781.3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107839000"/>
    <n v="89699983.55999995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36515000"/>
    <n v="96535340.34000001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73616466"/>
    <n v="103670928.96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6375000"/>
    <n v="35570360.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46150124"/>
    <n v="18526263.03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48720127.5"/>
    <n v="594554080.3399997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0922813"/>
    <n v="44568029.68000000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13239506.9"/>
    <n v="6510817.22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29663325"/>
    <n v="18134876.20999999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1893417"/>
    <n v="9497683.990000000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907941"/>
    <n v="295942.33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6392185"/>
    <n v="1047856.1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06213025"/>
    <n v="101144420.13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69674356"/>
    <n v="47309438.269999988"/>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2096419050"/>
    <n v="1922849831.27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553826963.0599999"/>
    <n v="1417824584.83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4953425.940000013"/>
    <n v="83952505.44999998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85143605.11999995"/>
    <n v="257230136.5799997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007255427.64"/>
    <n v="927543544.03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49000000"/>
    <n v="45569929.94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793139315.3600001"/>
    <n v="1625678657.999998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537990503"/>
    <n v="517074958.29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2641395"/>
    <n v="17299990.4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14500000"/>
    <n v="5678808.1999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478071347"/>
    <n v="1332201266.87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6200000"/>
    <n v="620000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543684027"/>
    <n v="494595932.2999998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32732000"/>
    <n v="24755213.81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22122489.5"/>
    <n v="118261177.77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28590981"/>
    <n v="1542648.1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468000"/>
    <n v="174070.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73720838.5"/>
    <n v="67127403.78999994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2275304.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9372849"/>
    <n v="43834229.98000001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65810000"/>
    <n v="15703599.43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584069404"/>
    <n v="477119285.48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41291237"/>
    <n v="9472777.5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39474290"/>
    <n v="12603641.2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18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2526980"/>
    <n v="2100215.860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65614802"/>
    <n v="36112070.3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0682993"/>
    <n v="17735553.94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7130801"/>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000000"/>
    <n v="22083035.02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47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5150000"/>
    <n v="17872161.57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35787492"/>
    <n v="18137266.06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0978730"/>
    <n v="18650309.57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0"/>
    <n v="94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92330000"/>
    <n v="59150472.47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0500020"/>
    <n v="2312419.00999999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68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173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6320000"/>
    <n v="2819953.2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100000"/>
    <n v="95977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665000"/>
    <n v="594397.8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590500"/>
    <n v="52262.3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805000"/>
    <n v="1107185.7600000002"/>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51074536"/>
    <n v="30143192.519999988"/>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99976667"/>
    <n v="86719560.06999997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16290700"/>
    <n v="145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340489.4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3694361"/>
    <n v="11894515.57999999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6690000"/>
    <n v="6062308.140000001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38760"/>
    <n v="739733.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305071"/>
    <n v="20723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720777"/>
    <n v="2177509.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3898640"/>
    <n v="2962343.09"/>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7166891.1799999997"/>
    <n v="5289404.67"/>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2229477"/>
    <n v="1288918.8999999999"/>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621000"/>
    <n v="451446.57"/>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911817.4"/>
    <n v="806915.39999999991"/>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4279.2000000000025"/>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8790886.5899999999"/>
    <n v="6432844.9000000004"/>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789280.57"/>
    <n v="1922107.899999999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30831600"/>
    <n v="27115402.75"/>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335050"/>
    <n v="5234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4203598"/>
    <n v="3663747.389999999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200000"/>
    <n v="1161570.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7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300000"/>
    <n v="16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6500"/>
    <n v="6474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4806000"/>
    <n v="4688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25211"/>
    <n v="315066.9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1507400"/>
    <n v="16635173.55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2819469"/>
    <n v="2279197.10999999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317519"/>
    <n v="1249215.27000000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221193.7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386000"/>
    <n v="135298.23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475000"/>
    <n v="291686.90000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1011676342.66"/>
    <n v="893017526.78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391305788.98000002"/>
    <n v="183431453.57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58300000"/>
    <n v="52945521.8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34500000"/>
    <n v="29873114.6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132483119.35999998"/>
    <n v="118603814.41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88337865.599999994"/>
    <n v="85113747.75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07000"/>
    <n v="981182.8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17973000"/>
    <n v="856625.88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1266197.14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266787.66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000000"/>
    <n v="8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1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208226735"/>
    <n v="19105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33770177"/>
    <n v="181875818.1799999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45769910.420000002"/>
    <n v="19303824.34000000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25000000"/>
    <n v="13573111.91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7445100"/>
    <n v="84751307.8399999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6977495"/>
    <n v="14091487.21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38185612.40000001"/>
    <n v="227946182.68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0335326"/>
    <n v="22924396.2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39924000"/>
    <n v="35062547.85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21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089620"/>
    <n v="1187231.610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3163024"/>
    <n v="1938142.2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0024200"/>
    <n v="3699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3444800"/>
    <n v="1480768.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455650"/>
    <n v="3756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771870"/>
    <n v="722899.7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1076169"/>
    <n v="346332.339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0311028.039999999"/>
    <n v="23841626.65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7958437"/>
    <n v="16407613.71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6528999"/>
    <n v="4145745.5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7391950"/>
    <n v="7773367.1000000024"/>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82524919.42000002"/>
    <n v="165684690.4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68281493"/>
    <n v="3393527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5280990"/>
    <n v="22945568.619999997"/>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8800000"/>
    <n v="7623318.570000002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3500000"/>
    <n v="1867945.5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580000"/>
    <n v="95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565000"/>
    <n v="3017081.6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275000"/>
    <n v="1621946.8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1600000"/>
    <n v="104357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000000"/>
    <n v="736551.7600000001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300000"/>
    <n v="471590.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30000"/>
    <n v="2008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160000"/>
    <n v="1041505.5099999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475000"/>
    <n v="276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545611"/>
    <n v="24920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134810"/>
    <n v="50621.6000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373602"/>
    <n v="9356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6322318"/>
    <n v="477074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02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3954383"/>
    <n v="3399859.659999998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563648545.99999988"/>
    <n v="518395537.58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311292761"/>
    <n v="184864399.04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76227512"/>
    <n v="69514705.35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19888000"/>
    <n v="18038686.01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253125"/>
    <n v="1288675.140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0521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125000"/>
    <n v="1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671600"/>
    <n v="4198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5899208.09"/>
    <n v="1447267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79050.0000000009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4779622.91"/>
    <n v="4227538.65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3005512.17"/>
    <n v="938220.2200000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157000"/>
    <n v="1111358.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1184000"/>
    <n v="164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777500"/>
    <n v="156937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685645.58999999985"/>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897300"/>
    <n v="1167819.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00000"/>
    <n v="71641.919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796165"/>
    <n v="135020.080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16099200"/>
    <n v="12077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706785"/>
    <n v="281183.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045376.98"/>
    <n v="1519537.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0450197.09"/>
    <n v="2895535.709999999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301085831.10000002"/>
    <n v="272325813.74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6614378.34"/>
    <n v="50057145.0000000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6655043.46"/>
    <n v="6324660.03000000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40542103.059999995"/>
    <n v="36075577.7599999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4861689.039999999"/>
    <n v="13544807.65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808496.74000000011"/>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976987.62"/>
    <n v="215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649627.69999999995"/>
    <n v="623579.81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6997477.6199999992"/>
    <n v="5087322.5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11263020"/>
    <n v="10770660.35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4844352.4200000009"/>
    <n v="3131748.32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3810788.879999999"/>
    <n v="10187373.36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9005111.499999996"/>
    <n v="14657861.0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440896.8899999997"/>
    <n v="718505.5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980993.82"/>
    <n v="667501.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682563.8599999999"/>
    <n v="1514076.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699219.83999999985"/>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47271.21"/>
    <n v="263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26529.120000000003"/>
    <n v="5102.3200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9878941.5700000003"/>
    <n v="9522004.310000002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5840836.8200000012"/>
    <n v="2915824.4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3505000"/>
    <n v="3095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083968.3"/>
    <n v="387555.5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519437.74"/>
    <n v="427161.0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125076.46"/>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305785"/>
    <n v="66965"/>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270000"/>
    <n v="146792"/>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78385750.010000005"/>
    <n v="63286302.92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32262950.020000003"/>
    <n v="15790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2200000"/>
    <n v="1718348.7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10362407.85"/>
    <n v="8629103.0200000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750000"/>
    <n v="402962.8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300000"/>
    <n v="988680.7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50000"/>
    <n v="104232.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34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2418246"/>
    <n v="1365985.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37500"/>
    <n v="15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2113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339740"/>
    <n v="3036610.71999999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1662230"/>
    <n v="1051390.8500000001"/>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00000004"/>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201459834.27000001"/>
    <n v="182483294.95999995"/>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75158881"/>
    <n v="33728812.38999999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28068933.729999997"/>
    <n v="24878655.78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8837733.439999998"/>
    <n v="15589576.4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2915500"/>
    <n v="1868451.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450000"/>
    <n v="67031.48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1549641"/>
    <n v="1180225.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8494050"/>
    <n v="3484406.56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6228380"/>
    <n v="14855456.84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4852280"/>
    <n v="3446157.15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0818261.560000001"/>
    <n v="3712529.13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2389"/>
    <n v="985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3544500"/>
    <n v="18268897.37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1542999"/>
    <n v="996184.9200000001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535937"/>
    <n v="522693.3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64471034"/>
    <n v="53335637.8200000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873200"/>
    <n v="756845.6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65460"/>
    <n v="234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8649990"/>
    <n v="6438627.689999999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3358649.000000002"/>
    <n v="7167691.87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322609165"/>
    <n v="319828773.82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20109208"/>
    <n v="57033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44794370"/>
    <n v="44414196.91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2007322"/>
    <n v="8804552.83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1746905"/>
    <n v="651529.7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64888"/>
    <n v="15793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6291855"/>
    <n v="4109661.620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5385265"/>
    <n v="4929056.4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4663271"/>
    <n v="3040127.3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3010774"/>
    <n v="2418784.5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7035387"/>
    <n v="11945177.4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1591447"/>
    <n v="1086205.7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953397.5"/>
    <n v="747698.4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1150433"/>
    <n v="1116140.14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331568"/>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70258"/>
    <n v="41506.6599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0664978"/>
    <n v="9703003.51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4130536"/>
    <n v="3121250.25"/>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376446659"/>
    <n v="338134284.8799999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60282880"/>
    <n v="72500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708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51190461"/>
    <n v="45742678.75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1850000"/>
    <n v="10489930.42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685000"/>
    <n v="336699.6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048346"/>
    <n v="950709.4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500000"/>
    <n v="4100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6021000"/>
    <n v="4300028.05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4102732"/>
    <n v="12389434.1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3992847"/>
    <n v="2518718.11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6673232"/>
    <n v="12038303.61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25878000"/>
    <n v="17181577.10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540521"/>
    <n v="884856.7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368000"/>
    <n v="1056004.8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1605539"/>
    <n v="1220000.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212868"/>
    <n v="176154.4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35600"/>
    <n v="87241.09000000001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11532000"/>
    <n v="5648756.49000000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10064359"/>
    <n v="2224265.6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51815000"/>
    <n v="45134393.29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24648500"/>
    <n v="12457687.4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1000000"/>
    <n v="43975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7728227"/>
    <n v="6109632.730000002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3081179"/>
    <n v="2090193.7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223702.82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13613835"/>
    <n v="1542275.9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150100"/>
    <n v="1085153.0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2572850"/>
    <n v="2049525.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512590"/>
    <n v="2852191"/>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3884707"/>
    <n v="1637225.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345701419.77999997"/>
    <n v="318300000.34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148065340.28"/>
    <n v="76840462.69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47929285.329999998"/>
    <n v="43834490.99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3382749"/>
    <n v="13057534.62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435000"/>
    <n v="39390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970766"/>
    <n v="1834126.26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38619914.939999998"/>
    <n v="37822244.07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8294173.9399999995"/>
    <n v="8250189.289999998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445558.6099999994"/>
    <n v="2897375.53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6011089.6299999999"/>
    <n v="5731959.44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5978421.390000001"/>
    <n v="14551077.18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081706.5"/>
    <n v="1546074.18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1890014.3599999999"/>
    <n v="1311409.4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390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32900"/>
    <n v="86711.2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9883802.0500000007"/>
    <n v="9856917.100000001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366100.12"/>
    <n v="3628120.3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943325"/>
    <n v="834901.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555907"/>
    <n v="555907"/>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920129085"/>
    <n v="821854025.77000022"/>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43008087"/>
    <n v="128098748.82999998"/>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44330354.900000006"/>
    <n v="27832960.01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5750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15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58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3434741.34"/>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3796668.6799999997"/>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1787446.8400000036"/>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2761909.2899999935"/>
    <n v="691018.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91017600868.069992"/>
    <n v="84084231194.829987"/>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4402402324.799999"/>
    <n v="13158436782.799997"/>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520855951.03000009"/>
    <n v="393002155.15999997"/>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8056871.0200000107"/>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2139612.0300000012"/>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6677599.1999999881"/>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75301848"/>
    <n v="673414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6852145.6199999973"/>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1162450"/>
    <n v="678293.5"/>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134160157.78"/>
    <n v="100361540.40000001"/>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1820745"/>
    <n v="179980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3535909.8999999762"/>
    <n v="1858389.1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23855705492.48"/>
    <n v="22026383855.069996"/>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3802532307"/>
    <n v="3462650868.5699992"/>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340281009"/>
    <n v="7411689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715155"/>
    <n v="1354502.7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1195168.58"/>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79030235.59999999"/>
    <n v="16772753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500184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1373939.0099999979"/>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510883.04999999981"/>
    <n v="50907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40084613.609999999"/>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2075070047.3800001"/>
    <n v="1813264473.8999999"/>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324309177"/>
    <n v="266026138.4100000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48970126.619999997"/>
    <n v="10454618.300000001"/>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2092119.2800000003"/>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1419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47149212"/>
    <n v="391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832229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231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6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5667259"/>
    <n v="4936184.3499999996"/>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983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9685746165.0200005"/>
    <n v="8874495174.0999985"/>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554341198"/>
    <n v="1389220865.360000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1453525"/>
    <n v="1190363.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9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15966730"/>
    <n v="143450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809668"/>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32560470"/>
    <n v="19095914.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9540797"/>
    <n v="1740641.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894167"/>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72924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47092"/>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2854648"/>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374897638"/>
    <n v="344552216.3000000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58312896"/>
    <n v="52571029.170000017"/>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1934967"/>
    <n v="551369.63000000012"/>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6247650"/>
    <n v="4338213.979999999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2803497.55"/>
    <n v="2361337.5500000003"/>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38808000"/>
    <n v="28451309.57"/>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en blanco)"/>
    <s v="99 - MULTIPROVINCIAL"/>
    <n v="0"/>
    <n v="56840"/>
    <n v="5684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33053116"/>
    <n v="20400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13999845"/>
    <n v="4790399.9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5476162"/>
    <n v="2339177.91"/>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6498316.7199999997"/>
    <n v="206199.8"/>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73096"/>
    <n v="3202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3616540"/>
    <n v="156790.1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5212269"/>
    <n v="4186399.23"/>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19995182"/>
    <n v="3795010.889999998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375478"/>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en blanco)"/>
    <s v="99 - MULTIPROVINCIAL"/>
    <n v="0"/>
    <n v="70446"/>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229248"/>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7697645"/>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10042636"/>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7679842751.619999"/>
    <n v="16201343553.370014"/>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3901903676.6400003"/>
    <n v="3468241365.5999994"/>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584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605878663.21"/>
    <n v="2340790610.4900017"/>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6605197973.3000002"/>
    <n v="6600286145.2600002"/>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887537216.40999997"/>
    <n v="600793623.39999998"/>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142235640.50999999"/>
    <n v="122865389.53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710662066.3599999"/>
    <n v="1326891281.369999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2384888241.23"/>
    <n v="1760249947.4999993"/>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159158464.8299999"/>
    <n v="1142251220.04"/>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70392124.63"/>
    <n v="30337652.460000005"/>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1487579306.3300002"/>
    <n v="1044747030.1800001"/>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590558916.65000033"/>
    <n v="269586773.5299999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7227742"/>
    <n v="2713477.67"/>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64983182.710000008"/>
    <n v="22929256.620000005"/>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7719161.139999997"/>
    <n v="12199595.22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69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7218365.9200000018"/>
    <n v="3732432.3499999987"/>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6038840.819999998"/>
    <n v="2700350.31"/>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26407547.24000001"/>
    <n v="194205314.10000005"/>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222852861.42999992"/>
    <n v="112246248.65000004"/>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5970650"/>
    <n v="24027864.84"/>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987539"/>
    <n v="3609200.409999998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1230000"/>
    <n v="4484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2470000"/>
    <n v="1787562.63"/>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451800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8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65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3573000"/>
    <n v="324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2936152.3600000003"/>
    <n v="2781807.970000000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2113401.7400000002"/>
    <n v="1301401.7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2000000"/>
    <n v="499803.6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24045184"/>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2593943.2999999998"/>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2427187.9600000028"/>
    <n v="1043687.28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36998610.07"/>
    <n v="3988305.210000000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1231445.5"/>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18915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2.9999999795109034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2.0000000018626451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4.9999999115243554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900000.01"/>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3000000.1199999899"/>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1042750"/>
    <n v="580980.38"/>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2276200"/>
    <n v="217648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31198431"/>
    <n v="29479523.039999999"/>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415628318.02999997"/>
    <n v="367736075.7200000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3874793"/>
    <n v="34732599.200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71628565.629999995"/>
    <n v="52332861.22999998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15000"/>
    <n v="5672365.329999999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71983543.799999997"/>
    <n v="51730187.34000001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12165900"/>
    <n v="121432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7111000"/>
    <n v="5810921.170000000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89227325.200000003"/>
    <n v="73690280.63999998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7905069"/>
    <n v="6972826.870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110489713"/>
    <n v="81663319.17999999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84440273.900000006"/>
    <n v="68343271.65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42980336.45999998"/>
    <n v="97259036.39999999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062500"/>
    <n v="6221701.18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95780118"/>
    <n v="170667091.7800000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2650000"/>
    <n v="1925615.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05800"/>
    <n v="46853.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6550700"/>
    <n v="6250269.1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33446497"/>
    <n v="31516671.60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12211997.98"/>
    <n v="79059621.40000005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49816079"/>
    <n v="121918137.73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03812783.18000001"/>
    <n v="86748540.85999998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33756711"/>
    <n v="18776307.9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34615052.859999999"/>
    <n v="22817539.6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21095341"/>
    <n v="17044313.99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4402462.280000001"/>
    <n v="11919334.1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9182374"/>
    <n v="7501081.01000000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336000"/>
    <n v="859169.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135646"/>
    <n v="1606723.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616000"/>
    <n v="362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9223255.669999998"/>
    <n v="10970487.11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828782566"/>
    <n v="681892641.7199999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10163755.33"/>
    <n v="6297948.51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2854059.299999999"/>
    <n v="7630468.00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162880306.24000004"/>
    <n v="137661066.52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11922404.239999998"/>
    <n v="5827999.749999999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8000"/>
    <n v="66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626120.2999999998"/>
    <n v="533937.5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2029520"/>
    <n v="1673347.3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2221421.1499999994"/>
    <n v="1525000.4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895661"/>
    <n v="482713.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en blanco)"/>
    <s v="99 - MULTIPROVINCIAL"/>
    <n v="0"/>
    <n v="30000"/>
    <n v="17075.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87000"/>
    <n v="1512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324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9781350"/>
    <n v="738831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570400"/>
    <n v="234578.6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5198930.5"/>
    <n v="1973443.6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2492947.48"/>
    <n v="6066782.43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86495573.56999999"/>
    <n v="164927105.68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4808319.999999993"/>
    <n v="21500252.15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25754643.210000001"/>
    <n v="22970377.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472279"/>
    <n v="4101083.96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11154005.700000001"/>
    <n v="9851098.489999994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4972470"/>
    <n v="4515728.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2515120"/>
    <n v="2142238.56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6043222.3599999994"/>
    <n v="2829577.44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8251700"/>
    <n v="568477.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42811159.719999999"/>
    <n v="23076169.4999999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0806341.850000001"/>
    <n v="12141484.04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629397.80000000005"/>
    <n v="512647.5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1313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725405"/>
    <n v="318034.34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29000"/>
    <n v="106669.2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288902"/>
    <n v="158631.44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7532794.3300000001"/>
    <n v="6595775.74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6679896.5300000003"/>
    <n v="4242798.9100000011"/>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261.26000000000204"/>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2402077.08"/>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196.88000000000466"/>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15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36.13999999999578"/>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en blanco)"/>
    <s v="99 - MULTIPROVINCIAL"/>
    <n v="0"/>
    <n v="102261300"/>
    <n v="9594684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279352274.21000004"/>
    <n v="254914755.8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70802485"/>
    <n v="45561502.199999996"/>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98846.330000000075"/>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38798104.689999998"/>
    <n v="35149774.08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9840000"/>
    <n v="8284437.579999999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18055419.670000002"/>
    <n v="9058268.440000001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6712073.620000001"/>
    <n v="5493706.97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535235.7599999998"/>
    <n v="674560.7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499190.05999999959"/>
    <n v="376858.059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59350000"/>
    <n v="47227568.46000000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4732696.050000001"/>
    <n v="11645940.56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729464447.46999979"/>
    <n v="503097257.94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28403174.530000001"/>
    <n v="17812512.95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1241128.47"/>
    <n v="1134056.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296694.0900000003"/>
    <n v="94738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1512815.6"/>
    <n v="773218.2700000001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90377.9"/>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231254.05"/>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107624.5"/>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3476151.9"/>
    <n v="10093881.06000000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2064325.84"/>
    <n v="6507440.5599999987"/>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165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425"/>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187.34000000001652"/>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35310"/>
    <n v="28936.35"/>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4191942.81"/>
    <n v="591942.81000000006"/>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303673625.0400002"/>
    <n v="1197563497.3900001"/>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29850765.97999999"/>
    <n v="194691989.41999993"/>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88857855.97999996"/>
    <n v="171832152.95999995"/>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34621905"/>
    <n v="31603090.63000000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0201216.999999998"/>
    <n v="7393417.699999998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en blanco)"/>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6017864"/>
    <n v="5507860.1000000006"/>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9109213.9299999997"/>
    <n v="6338811.019999999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99675170.229999989"/>
    <n v="97596165.34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0276440"/>
    <n v="29277826.890000008"/>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24964530.59"/>
    <n v="20538462.46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6409"/>
    <n v="4640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40009881.19"/>
    <n v="200501570.87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573118"/>
    <n v="219485.1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28408819.279999997"/>
    <n v="22588902.309999999"/>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103895"/>
    <n v="3355815.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71453526.620000005"/>
    <n v="59145747.579999976"/>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7077406.7699999986"/>
    <n v="4499771.9699999988"/>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8026627.029999997"/>
    <n v="15473893.35"/>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363416.06999999995"/>
    <n v="199113.58000000002"/>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1370839.96"/>
    <n v="1287557.87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777089.77"/>
    <n v="543176.49"/>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29340810.84"/>
    <n v="24704404.870000005"/>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30459329.910000004"/>
    <n v="21657343.239999998"/>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677500"/>
    <n v="6775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1837235.969999999"/>
    <n v="13052433.890000001"/>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2297477.7999999998"/>
    <n v="1814568.5999999999"/>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617890"/>
    <n v="15576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2817000"/>
    <n v="418604.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297480"/>
    <n v="8673"/>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84000"/>
    <n v="22120.04"/>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333831266"/>
    <n v="930014910.7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318000000"/>
    <n v="172981859.4100000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58723650"/>
    <n v="127664937.18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58715967"/>
    <n v="44594013.3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81992846.25999999"/>
    <n v="26194759.69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44305023.200000003"/>
    <n v="36087830.63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40639329.839999996"/>
    <n v="25157386.1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188505095.95999998"/>
    <n v="120985273.95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21664911.849999998"/>
    <n v="19772016.6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44610982.670000002"/>
    <n v="24650169.59000001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82103797.689999998"/>
    <n v="37353833.49999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30607104387.060001"/>
    <n v="29248850340.00998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4000000000"/>
    <n v="3937299093.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2993172.9299999997"/>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907817582.0500002"/>
    <n v="1803093046.11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22696028.73"/>
    <n v="21159058.71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11832209.320000006"/>
    <n v="11496667.6800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685684.97"/>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5149638.7899999991"/>
    <n v="4667207.05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34588524.450000003"/>
    <n v="23932227.71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972163740.33999991"/>
    <n v="856636795.1399998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62217719.859999999"/>
    <n v="57240568.890000008"/>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8903208"/>
    <n v="8582162.3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8853894"/>
    <n v="8044896.190000001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363515933.06999999"/>
    <n v="316294990.4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64584868"/>
    <n v="54151290.10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48341543.579999998"/>
    <n v="43484776.49999998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30389763.399999999"/>
    <n v="29487700.2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748085"/>
    <n v="727181.8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866440"/>
    <n v="786731.2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393250"/>
    <n v="363758.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186000"/>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7100000"/>
    <n v="6559759.13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39444924.450000003"/>
    <n v="38136043.97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2737060.6799999997"/>
    <n v="2704320.5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8312491.0499999998"/>
    <n v="8265378.92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958890.20000000019"/>
    <n v="892587.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269646"/>
    <n v="122777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3218728"/>
    <n v="2697226.599999999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1001480.19"/>
    <n v="805371.1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3518642.5599999996"/>
    <n v="3498539.6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en blanco)"/>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74748.4"/>
    <n v="275644.85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890380.83999999985"/>
    <n v="642298.2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2809000"/>
    <n v="12660173.85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3115666.41"/>
    <n v="11845446.85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86783880.719999999"/>
    <n v="77726818.050000012"/>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11224324"/>
    <n v="9733138.300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2051252.17"/>
    <n v="10857370.389999997"/>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610265860.64999998"/>
    <n v="422185590.27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73146373"/>
    <n v="38231750.10999999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65014334.5"/>
    <n v="55231328.920000002"/>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7173449.5"/>
    <n v="685096.2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13997500"/>
    <n v="180492.7999999999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19252000"/>
    <n v="3322542.8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9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29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8487545.5999999996"/>
    <n v="7533231.509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77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0419557.899999999"/>
    <n v="473416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4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1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9272084.799999997"/>
    <n v="1555267.7599999998"/>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86812391"/>
    <n v="16349772.859999999"/>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13786210"/>
    <n v="52236.83"/>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5100"/>
    <n v="5099.96"/>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0000"/>
    <n v="69861.649999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748120"/>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1007500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4646162.6400000006"/>
    <n v="2095088.3"/>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215679310.11000001"/>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en blanco)"/>
    <s v="99 - MULTIPROVINCIAL"/>
    <n v="0"/>
    <n v="379703.68"/>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49985279.84000003"/>
    <n v="93490808.63999997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2569035.9900000002"/>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29808238.5"/>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897081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118236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534106387"/>
    <n v="464763079.68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39022217.140000001"/>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54428447.09999999"/>
    <n v="122749510.18000001"/>
  </r>
  <r>
    <s v="2025"/>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0"/>
    <n v="1302600"/>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3160000"/>
    <n v="1791966.0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4510518302.2200003"/>
    <n v="4074001273.200000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en blanco)"/>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700378709.00999999"/>
    <n v="648715317.9000003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636274973.94000006"/>
    <n v="572987614.0900001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en blanco)"/>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08212819.62"/>
    <n v="232784029.439999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272564211.99000001"/>
    <n v="126224724.93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04563665.72999999"/>
    <n v="45707920.2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59490581"/>
    <n v="36208240.99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en blanco)"/>
    <s v="99 - MULTIPROVINCIAL"/>
    <n v="0"/>
    <n v="8003402.519999999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22297895.31999999"/>
    <n v="48358375.17999998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1700000"/>
    <n v="5664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en blanco)"/>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83439311.719999999"/>
    <n v="78251464.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20 - FONDOS CON DESTINO ESPECÍFICO"/>
    <s v="(en blanco)"/>
    <s v="99 - MULTIPROVINCIAL"/>
    <n v="0"/>
    <n v="101722.3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55041377.68"/>
    <n v="36274824.17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50 - CRÉDITO INTERN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63676813.62000006"/>
    <n v="152871857.31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14226630.75"/>
    <n v="2400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99151805.309999987"/>
    <n v="54271423.46999998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57888026.620000005"/>
    <n v="31322768.88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en blanco)"/>
    <s v="99 - MULTIPROVINCIAL"/>
    <n v="0"/>
    <n v="12197013.0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46505501.300000004"/>
    <n v="21294136.280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en blanco)"/>
    <s v="99 - MULTIPROVINCIAL"/>
    <n v="0"/>
    <n v="134095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en blanco)"/>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47470688.390000001"/>
    <n v="24426500.37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en blanco)"/>
    <s v="99 - MULTIPROVINCIAL"/>
    <n v="0"/>
    <n v="35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413010.370000001"/>
    <n v="6433057.87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029310851.6"/>
    <n v="557441580.7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en blanco)"/>
    <s v="99 - MULTIPROVINCIAL"/>
    <n v="0"/>
    <n v="15706046.700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11477525.809999999"/>
    <n v="7398406.440000002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71252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5396642.2800000003"/>
    <n v="2619798.720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414623162.20000005"/>
    <n v="282814390.3799998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74491461"/>
    <n v="635256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488953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en blanco)"/>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77845051.84999996"/>
    <n v="90344476.25999994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30463974.100000009"/>
    <n v="9734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235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12748170"/>
    <n v="110362402.49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8828000"/>
    <n v="1765429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5419297"/>
    <n v="15286699.0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8403000"/>
    <n v="5668342.030000001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000000"/>
    <n v="20264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3850000"/>
    <n v="44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3345500"/>
    <n v="886226.9400000000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2030000"/>
    <n v="1252685.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1839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250000"/>
    <n v="1817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50000"/>
    <n v="4635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70000"/>
    <n v="21973.81"/>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32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997655037.23000002"/>
    <n v="880620608.3400001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167846524"/>
    <n v="162617201.13"/>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37467669.77000001"/>
    <n v="120627774.13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9884255"/>
    <n v="85103971.44999994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3754028.9000000004"/>
    <n v="1834290.16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69223931.16"/>
    <n v="126339975.15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47048432.5"/>
    <n v="44420418.85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4717169.34"/>
    <n v="8414767.480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55961703.680000007"/>
    <n v="45067341.37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85080138.319999993"/>
    <n v="71180124.55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4919203"/>
    <n v="40178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329592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690438.989999998"/>
    <n v="9157024.669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0838173620.130001"/>
    <n v="8627529913.32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38681390"/>
    <n v="175566151.9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6747431.1299999999"/>
    <n v="6689967.200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946956.37000000011"/>
    <n v="587883.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431814101.72999996"/>
    <n v="240889105.2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900893161.1899998"/>
    <n v="1108367025.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244294367.99000001"/>
    <n v="220292410.9299998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0000000"/>
    <n v="3861551.8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41862784.340000011"/>
    <n v="39372410.55999996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34348192.670000002"/>
    <n v="30686488.00000001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20300000"/>
    <n v="9574125.0599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300000"/>
    <n v="5156950.3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1958840"/>
    <n v="832492.48999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72900000"/>
    <n v="2074706.7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1800000"/>
    <n v="5918284.2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8000000"/>
    <n v="24959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4090050"/>
    <n v="46333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28350000"/>
    <n v="5661163.67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2558270"/>
    <n v="6632761.750000000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508730"/>
    <n v="49678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5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28962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1 - ALIMENTOS Y PRODUCTOS AGROFORESTALES"/>
    <s v="N"/>
    <s v="00 - N/A"/>
    <s v="10 - FONDO GENERAL"/>
    <s v="(en blanco)"/>
    <s v="99 - MULTIPROVINCIAL"/>
    <n v="0"/>
    <n v="175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405028.33000000007"/>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6 - PRODUCTOS DE MINERALES, METÁLICOS Y NO METÁLICOS"/>
    <s v="N"/>
    <s v="00 - N/A"/>
    <s v="10 - FONDO GENERAL"/>
    <s v="(en blanco)"/>
    <s v="99 - MULTIPROVINCIAL"/>
    <n v="0"/>
    <n v="57159.199999999997"/>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1130943.3600000001"/>
    <n v="210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66777700"/>
    <n v="60563868.24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0933814"/>
    <n v="8484176.279999999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340000"/>
    <n v="10220670.8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43721688"/>
    <n v="142542688.3699999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1817200.5899999999"/>
    <n v="18172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464968"/>
    <n v="350818.7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2246632"/>
    <n v="130449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60689169.700000003"/>
    <n v="22036452.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65871875"/>
    <n v="47699757.67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8095041.5600000005"/>
    <n v="6678927.210000000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572822.80000000005"/>
    <n v="139466.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14200000"/>
    <n v="3468674.1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30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730666"/>
    <n v="35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5300000"/>
    <n v="2848696.179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4835537.2"/>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786654.34000000008"/>
    <n v="52199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8990232.7800000012"/>
    <n v="8671574.560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19470"/>
    <n v="1947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243498"/>
    <n v="243234.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100002"/>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4496180.55"/>
    <n v="4109625.92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789945207.44000006"/>
    <n v="680064875.46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97200000"/>
    <n v="176692831.24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02906362"/>
    <n v="92714047.179999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223890000"/>
    <n v="217735065.02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30004144.120000001"/>
    <n v="18864192.4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35086829.039999999"/>
    <n v="29995178.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0573638.530000001"/>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9360692"/>
    <n v="18555525.0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15100917.640000001"/>
    <n v="10751317.43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5473316.759999998"/>
    <n v="13019049.93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3525869.79"/>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51903953"/>
    <n v="47509866.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6428127.3300000001"/>
    <n v="5563018.82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en blanco)"/>
    <s v="99 - MULTIPROVINCIAL"/>
    <n v="0"/>
    <n v="17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6662672.1699999999"/>
    <n v="5575969.73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8319844"/>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754174.66"/>
    <n v="405672.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117705"/>
    <n v="88496.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887414.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4115448.1799999997"/>
    <n v="4056328.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9552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41931882.519999996"/>
    <n v="33060399.7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23748742.039999999"/>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8409799.969999999"/>
    <n v="15389027.130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25537992.559999995"/>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200000"/>
    <n v="21877.1"/>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1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1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2700000"/>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118010.71000000002"/>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67727043"/>
    <n v="58150616.42000000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6320000"/>
    <n v="542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9711818"/>
    <n v="8051779.370000000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1568788"/>
    <n v="8923283.4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61486438.329999998"/>
    <n v="55170126.99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42096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8710237.4399999995"/>
    <n v="7592940.440000001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313342"/>
    <n v="1164522.140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700000"/>
    <n v="10118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121274.53999999998"/>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1052022"/>
    <n v="6848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5 - ALQUILERES Y RENTAS"/>
    <s v="N"/>
    <s v="00 - N/A"/>
    <s v="10 - FONDO GENERAL"/>
    <s v="(en blanco)"/>
    <s v="99 - MULTIPROVINCIAL"/>
    <n v="0"/>
    <n v="390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989000.00999999978"/>
    <n v="325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142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415670.46"/>
    <n v="381236.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368137"/>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387545.7"/>
    <n v="382984.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3502.8"/>
    <n v="3462.1200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1051260"/>
    <n v="105122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2092583.48"/>
    <n v="2077857.16"/>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4172000"/>
    <n v="3650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605434.12"/>
    <n v="556914.52"/>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650000"/>
    <n v="546188.8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752533528.28999996"/>
    <n v="660361266.1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9898927"/>
    <n v="17723302.38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42795693"/>
    <n v="136451718.25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821074"/>
    <n v="57046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4414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05927307.59000003"/>
    <n v="91711715.579999968"/>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37750000"/>
    <n v="33859047.31000000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8076641.140000001"/>
    <n v="5984167.04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302304.3599999994"/>
    <n v="3688203.38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24666096"/>
    <n v="22775036.5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6563878"/>
    <n v="53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324360"/>
    <n v="228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30755000"/>
    <n v="18188938.989999998"/>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622770"/>
    <n v="4124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3831070"/>
    <n v="13217899.31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0460096.459999993"/>
    <n v="5438083.12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19276740.640000004"/>
    <n v="8248329.370000002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54163919.81000003"/>
    <n v="13818600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9820097.6699999999"/>
    <n v="5897897.3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8117899.16"/>
    <n v="6777014.22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5685298.329999998"/>
    <n v="10520984.02999999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021988.7"/>
    <n v="802881.06"/>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923948"/>
    <n v="469266.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1328605.8900000001"/>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7199220.1900000004"/>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930862.35"/>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1755948.550000000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3094734.2399999993"/>
    <n v="28997.510000000002"/>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165335"/>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528997"/>
    <n v="13307.23"/>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372919.81"/>
    <n v="2439.0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41104405.340000004"/>
    <n v="219561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1018824.96"/>
    <n v="1743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525030"/>
    <n v="1354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5137563.830000001"/>
    <n v="1791223.490000000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6856648.059999995"/>
    <n v="6382962.31000000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762581.17999999993"/>
    <n v="12861.5"/>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16075709"/>
    <n v="11847708.359999999"/>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425250000"/>
    <n v="347231365.44"/>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2168089.15"/>
    <n v="1639853.579999999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15000000"/>
    <n v="6096797.6799999997"/>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358407533"/>
    <n v="354667611.68000013"/>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4859014"/>
    <n v="3012312.8999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24209014"/>
    <n v="20974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2550141.48"/>
    <n v="650465"/>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89560488"/>
    <n v="56206815.639999986"/>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en blanco)"/>
    <s v="99 - MULTIPROVINCIAL"/>
    <n v="0"/>
    <n v="117421664"/>
    <n v="0"/>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6000000"/>
    <n v="45904459.85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20714911"/>
    <n v="104271073.0099999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7794480"/>
    <n v="53567460.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68764000"/>
    <n v="62059677.309999995"/>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1584702"/>
    <n v="797851.9"/>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1625000"/>
    <n v="351240.92000000004"/>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17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16572172"/>
    <n v="12174983.810000001"/>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6284908"/>
    <n v="733517.3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75316990"/>
    <n v="169926366.37000003"/>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en blanco)"/>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40920967.849999994"/>
    <n v="39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8085000"/>
    <n v="11650980.739999998"/>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3150286806"/>
    <n v="2866585610.29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64121229"/>
    <n v="454696287.41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443078936"/>
    <n v="400979127.5100001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1251146"/>
    <n v="5854130.200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6665680"/>
    <n v="4213523.5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44634559.62"/>
    <n v="243012436.50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211329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50000000"/>
    <n v="1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75652000"/>
    <n v="49521600.67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95958000"/>
    <n v="81232514.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28050675"/>
    <n v="16546758.4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1892000"/>
    <n v="16549585.53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1560000"/>
    <n v="508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967394"/>
    <n v="172000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75000"/>
    <n v="167576.5099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247126000"/>
    <n v="233980990.05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8409378"/>
    <n v="11011755.960000003"/>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700000"/>
    <n v="172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1900000"/>
    <n v="1628066.7100000002"/>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175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90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387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2220000"/>
    <n v="4808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868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464178340"/>
    <n v="415676476.84000027"/>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50974293"/>
    <n v="45610841.68"/>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56926642"/>
    <n v="42529121.380000003"/>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64415322"/>
    <n v="58076638.620000027"/>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6953244"/>
    <n v="6434224.010000000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5361730"/>
    <n v="12417336.85999999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188508"/>
    <n v="1188055.8999999999"/>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7430002"/>
    <n v="5185354.1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en blanco)"/>
    <s v="99 - MULTIPROVINCIAL"/>
    <n v="0"/>
    <n v="2072463"/>
    <n v="49985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050118"/>
    <n v="2839185.9899999998"/>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129073"/>
    <n v="13128991.61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0605780"/>
    <n v="9195446.380000000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4063128"/>
    <n v="3357155.199999999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1278091"/>
    <n v="12201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2470374"/>
    <n v="1966654.68"/>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43204"/>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427872"/>
    <n v="1105117.279999999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440947"/>
    <n v="907958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789826"/>
    <n v="643852.68000000005"/>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42390023"/>
    <n v="34833310.779999994"/>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1500340"/>
    <n v="7020682.200000002"/>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1427816"/>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2194400"/>
    <n v="10557725.55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2777600"/>
    <n v="206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730857"/>
    <n v="1450069.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760092"/>
    <n v="624918.1999999998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72571.140000000014"/>
    <n v="43266.6300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2071893.3599999999"/>
    <n v="1975943.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495434.64"/>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750000"/>
    <n v="677984.59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397396"/>
    <n v="301702.40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849348"/>
    <n v="70476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1864238"/>
    <n v="979416.1299999998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63000"/>
    <n v="1482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157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1967000"/>
    <n v="113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14334805"/>
    <n v="106882009.14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21035415"/>
    <n v="20809083.360000003"/>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5443780"/>
    <n v="14292043.98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4203678"/>
    <n v="3461376.7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570627"/>
    <n v="524031.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3568810"/>
    <n v="2081354.07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615300"/>
    <n v="54457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3116202"/>
    <n v="1653086.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3580708"/>
    <n v="3320659.6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2793367"/>
    <n v="2345555.1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834169"/>
    <n v="1451047.8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1016010"/>
    <n v="769206.2600000001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474275"/>
    <n v="413712.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34928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15091"/>
    <n v="214155.91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69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141483"/>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179141"/>
    <n v="165721.17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5139358"/>
    <n v="3139398.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3039747.0000000005"/>
    <n v="2393382.139999999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39276282.979999997"/>
    <n v="362104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452000"/>
    <n v="133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5456831.1100000003"/>
    <n v="4992254.5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629165.9600000002"/>
    <n v="1507939.69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886013.95000000007"/>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4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40118000"/>
    <n v="31809965.609999999"/>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4787000"/>
    <n v="4366839.569999999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1800000"/>
    <n v="60450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5200000"/>
    <n v="2472673"/>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713600000"/>
    <n v="2422772444.4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70000000"/>
    <n v="208012255.57999995"/>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84000000"/>
    <n v="240690971.71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9100000"/>
    <n v="7856382.740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60000000"/>
    <n v="54224948.7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en blanco)"/>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15000000"/>
    <n v="14812763.48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5500000"/>
    <n v="486208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8000000"/>
    <n v="1748382.299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45000000"/>
    <n v="36086137.83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en blanco)"/>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496195993"/>
    <n v="425828017.1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18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0008507"/>
    <n v="2900608.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en blanco)"/>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810932354"/>
    <n v="673948394.779999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243000000"/>
    <n v="123963161.81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305200000"/>
    <n v="301957743.39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68000000"/>
    <n v="330055177.760000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44000000"/>
    <n v="91495821.84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205700000"/>
    <n v="195696403.6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20330902"/>
    <n v="17845004.4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115000000"/>
    <n v="33623055.2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80000000"/>
    <n v="179572843.57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66665000"/>
    <n v="53780700.1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33065500"/>
    <n v="28102704.0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110235000"/>
    <n v="52460136.62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112000000"/>
    <n v="10932641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67000000"/>
    <n v="65365319.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9874965"/>
    <n v="65066892.04999998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2400000"/>
    <n v="56617131.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48865527"/>
    <n v="20342430.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2050000"/>
    <n v="9265947.049999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8000000"/>
    <n v="4591052.7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43000000"/>
    <n v="24637035.1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49000000"/>
    <n v="40331339.90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600000"/>
    <n v="169768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3850000"/>
    <n v="1441469.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5700000"/>
    <n v="4927896.70000000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42900000"/>
    <n v="21855334.98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43110290"/>
    <n v="16843691.750000004"/>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9400000"/>
    <n v="105582287.04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14796171.6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230117855.32999998"/>
    <n v="208766332.07999983"/>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39169398.670000002"/>
    <n v="38365648.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9227674"/>
    <n v="26283194.05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8581942.7799999993"/>
    <n v="8384334.68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2437483.2199999997"/>
    <n v="19863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875801.7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9045"/>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253575.560000002"/>
    <n v="16277276.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4701410.1099999994"/>
    <n v="348125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767181.06"/>
    <n v="2473806.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6298757.4500000002"/>
    <n v="5163491.6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5683666.1699999999"/>
    <n v="4557263.3599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4246737.290000001"/>
    <n v="4624411.070000001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204728.8700000001"/>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426168.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30119.98999999999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540055.8899999999"/>
    <n v="409220.750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5987880.4199999999"/>
    <n v="3516898.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19654233.43"/>
    <n v="14876302.87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11055652.670000002"/>
    <n v="6112374.479999998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083058362.95"/>
    <n v="979708152.9899998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196811450.75"/>
    <n v="187023046.34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47507709.30000001"/>
    <n v="133176420.1099999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742500000"/>
    <n v="722369473.9400001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000000"/>
    <n v="889743.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521501.4"/>
    <n v="421157.399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59100000"/>
    <n v="35664721.2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11842455.74"/>
    <n v="7290563.269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310894241.25"/>
    <n v="307347798.3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713610195.10000002"/>
    <n v="620334284.7000000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732066051"/>
    <n v="1210193200.69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180670148.49000001"/>
    <n v="164992595.83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40000000"/>
    <n v="201851270.72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603982.3599999994"/>
    <n v="2145235.2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3650000"/>
    <n v="2639230.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2650000"/>
    <n v="2509808.9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7323174.4500000002"/>
    <n v="6997893.189999999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766408.5899999999"/>
    <n v="1638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30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9857254.8800000008"/>
    <n v="2720282.1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2015140.430000003"/>
    <n v="16491268.46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38582904.159999996"/>
    <n v="29026389.5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127000000"/>
    <n v="79529728.1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50000000"/>
    <n v="282665659.68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87839404"/>
    <n v="169122300.9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29103800"/>
    <n v="27039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5938780"/>
    <n v="23167662.60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3967451.15"/>
    <n v="3186953.19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73592.01"/>
    <n v="173527.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900000"/>
    <n v="89918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11453940.049999999"/>
    <n v="7877918.680000001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1936568.29"/>
    <n v="1592519.0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5532479.9200000009"/>
    <n v="3925504.8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066563.46"/>
    <n v="98257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610991.68000000005"/>
    <n v="515639.779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694255"/>
    <n v="13245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327602.39"/>
    <n v="322602.3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631375.65"/>
    <n v="631375.6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6866570.71"/>
    <n v="68665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836006.65"/>
    <n v="1468411.8599999999"/>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236153198"/>
    <n v="170785885.87000003"/>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77763442"/>
    <n v="44963962.129999995"/>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24002279"/>
    <n v="114221998.79000001"/>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28453027"/>
    <n v="24292219.96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8778000"/>
    <n v="7573519.6499999994"/>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9906000"/>
    <n v="5680752.0600000005"/>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7950000"/>
    <n v="1790882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6228016"/>
    <n v="12667287.390000001"/>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1929081"/>
    <n v="10568442.120000001"/>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30133318"/>
    <n v="27563400.200000007"/>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8603000"/>
    <n v="12248677.000000004"/>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41059000"/>
    <n v="124083221.31000002"/>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21555041"/>
    <n v="19628487.270000003"/>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580000"/>
    <n v="1248974.420000000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1371500"/>
    <n v="939332.73"/>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1712000"/>
    <n v="1022592.5299999999"/>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437000"/>
    <n v="47861.46000000000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487174"/>
    <n v="218401.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5563983"/>
    <n v="11276422.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7580496"/>
    <n v="6787360.460000001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2829425"/>
    <n v="23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385305"/>
    <n v="8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417370"/>
    <n v="326054.55000000005"/>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99040"/>
    <n v="12843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250000"/>
    <n v="238628.6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818313734"/>
    <n v="699510126.7899997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724573425"/>
    <n v="657010906.32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148492613"/>
    <n v="137920982.8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186476061"/>
    <n v="158729349.02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867310.5000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113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160000"/>
    <n v="15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16284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26303470"/>
    <n v="95701533.4399999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101585405"/>
    <n v="88795449.0599999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47939629"/>
    <n v="22552297.87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5497300"/>
    <n v="23552803.64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199250000"/>
    <n v="78079719.79999998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6060000"/>
    <n v="31789584.96999999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1900000"/>
    <n v="5380596.85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445840"/>
    <n v="40059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278122520"/>
    <n v="250075274.08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89112470"/>
    <n v="88729213.61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330000"/>
    <n v="486187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76000000"/>
    <n v="19713577.78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80722400"/>
    <n v="19167735.6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6399442"/>
    <n v="60600435.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58800000"/>
    <n v="31120099.62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100000"/>
    <n v="2077862.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3300000"/>
    <n v="619290.669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43000000"/>
    <n v="14976045.0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750000"/>
    <n v="38705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24168200"/>
    <n v="38878456.6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28000"/>
    <n v="2124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64101177"/>
    <n v="8556079.079999998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77721176"/>
    <n v="167089092.82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46639960"/>
    <n v="40596671.6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47700429"/>
    <n v="43221939.929999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8021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7989341"/>
    <n v="4873042.469999996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6371060"/>
    <n v="5614205.399999995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6112000"/>
    <n v="5430956.240000001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3148000"/>
    <n v="221030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889554"/>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85900"/>
    <n v="569903.6299999998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22472623"/>
    <n v="98815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43277158"/>
    <n v="38487188.1600000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042357.84"/>
    <n v="3017088.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076103.4400000002"/>
    <n v="245919.4700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313448.800000001"/>
    <n v="13091167.97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926983.7600000002"/>
    <n v="2383036.340000000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93409969"/>
    <n v="86483915.27000001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700000"/>
    <n v="49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13156200"/>
    <n v="12921703.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2535000"/>
    <n v="11453271.14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5300418.380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1400000"/>
    <n v="1383154.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289973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5571000"/>
    <n v="484792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5850000"/>
    <n v="5849544.60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14920300"/>
    <n v="14020989.59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3095000"/>
    <n v="2206672.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370000"/>
    <n v="330009.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32485345"/>
    <n v="32273145.6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38250000"/>
    <n v="32156402.37000000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500000"/>
    <n v="497727.5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5909498.320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83047516"/>
    <n v="75222806.40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15734533"/>
    <n v="15275344.44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180000"/>
    <n v="138417.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7929881.9800000004"/>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1421573"/>
    <n v="10324938.6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4352000"/>
    <n v="4101635.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422902.27"/>
    <n v="1206300.7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90000"/>
    <n v="88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054277.7"/>
    <n v="98004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15297624.41"/>
    <n v="15297623.53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838370.9"/>
    <n v="593370.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en blanco)"/>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2419391.4"/>
    <n v="119263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1651735"/>
    <n v="1645597.5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435192.83"/>
    <n v="1433841.15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931779.0099999998"/>
    <n v="5188632.4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7541.78"/>
    <n v="467541.779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287004.07"/>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383867.10000000003"/>
    <n v="383867.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3605000"/>
    <n v="360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2531534.2000000002"/>
    <n v="2526021.62"/>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51018350"/>
    <n v="46592615.48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571850"/>
    <n v="1027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7361523"/>
    <n v="6368934.809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2223000"/>
    <n v="2004331.9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550000"/>
    <n v="154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751000"/>
    <n v="750234.8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50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780000"/>
    <n v="755426.6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3047777"/>
    <n v="2713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620000"/>
    <n v="475114.41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5183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2434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140000"/>
    <n v="1095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79000"/>
    <n v="18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4900000"/>
    <n v="44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1450000"/>
    <n v="1131482.7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872651600"/>
    <n v="790822746.0200002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150500000"/>
    <n v="134952252.480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72000000"/>
    <n v="650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08500000"/>
    <n v="99074366.280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80802000"/>
    <n v="72947442.199999958"/>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579511067.17000008"/>
    <n v="481881257.7200000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389021726.8"/>
    <n v="902126261.88000011"/>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1610000"/>
    <n v="15013299.389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en blanco)"/>
    <s v="99 - MULTIPROVINCIAL"/>
    <n v="0"/>
    <n v="850000"/>
    <n v="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93530109"/>
    <n v="171858749.50000003"/>
  </r>
  <r>
    <s v="2025"/>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en blanco)"/>
    <s v="99 - MULTIPROVINCIAL"/>
    <n v="0"/>
    <n v="1200000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33300000"/>
    <n v="31537542.030000001"/>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7171295"/>
    <n v="9248143.280000001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55096516"/>
    <n v="26566848.52000001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0"/>
    <n v="9700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27300000"/>
    <n v="24263315.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3300000"/>
    <n v="1720750.65"/>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5832938.0800000001"/>
    <n v="2287997.779999999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4698313.2"/>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4790880.9399999995"/>
    <n v="1746279.64"/>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964312.39999999991"/>
    <n v="232961.1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40968044.880000003"/>
    <n v="33880283.700000003"/>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2809428.590000004"/>
    <n v="9001847.360000001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351300000"/>
    <n v="298893945.88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22100000"/>
    <n v="20396948.9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9500000"/>
    <n v="16440778.93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2533345.4299999992"/>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2700000"/>
    <n v="6042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22200000"/>
    <n v="14424030.11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1500000"/>
    <n v="8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7010000"/>
    <n v="12010969.71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42300000"/>
    <n v="36010804.46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4600000"/>
    <n v="29615282.20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4410000"/>
    <n v="6242351.650000001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0000"/>
    <n v="9463728.25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4100000"/>
    <n v="1001124.14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40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920000"/>
    <n v="511170.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231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4690000"/>
    <n v="1486926.5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0790000"/>
    <n v="5332612.470000001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670000"/>
    <n v="5957454.31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5564620218"/>
    <n v="55646202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641666.6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020531223"/>
    <n v="102053122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85382184"/>
    <n v="261600335.34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7236257"/>
    <n v="3723625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5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869864405"/>
    <n v="8698644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72897196"/>
    <n v="341822429.649999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71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34356821.5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2000000"/>
    <n v="1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1228333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33410000"/>
    <n v="12229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27916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15837602"/>
    <n v="1061834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42446699"/>
    <n v="424466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9873800"/>
    <n v="9047944.1800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78682987"/>
    <n v="178682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68867353"/>
    <n v="63128406.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1146812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30247222"/>
    <n v="3302472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461802648"/>
    <n v="415782942.77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630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34743946"/>
    <n v="31846131.04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1169543.79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5762449"/>
    <n v="14448217.16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4811653"/>
    <n v="13574662.4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77340775"/>
    <n v="321175075.1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230000369"/>
    <n v="190267787.88000014"/>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459126275"/>
    <n v="145912627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3859000"/>
    <n v="23859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21676327"/>
    <n v="21676327"/>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871408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6948414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335921739"/>
    <n v="33592173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334540078"/>
    <n v="309716588.00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60505162"/>
    <n v="57686035.74000000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5461242"/>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47050940"/>
    <n v="42216848.50000003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4075000"/>
    <n v="24049234.9400000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3565700"/>
    <n v="1969867.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26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500000"/>
    <n v="4970663.2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2150000"/>
    <n v="2125129.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38164686.670000002"/>
    <n v="36339932.93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10814498"/>
    <n v="4401264.8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8463961"/>
    <n v="5241963.650000001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148129.1"/>
    <n v="4779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2830192"/>
    <n v="11960870.45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574783"/>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4338571"/>
    <n v="10343244.6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2978643"/>
    <n v="2451875.27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312536"/>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608726"/>
    <n v="2543522.73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6823"/>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421639"/>
    <n v="351761.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30044"/>
    <n v="25482.5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158452"/>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8535000"/>
    <n v="6508937.249999999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6200256"/>
    <n v="5880099.410000001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42633"/>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1000000"/>
    <n v="2876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972874"/>
    <n v="779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1207851"/>
    <n v="120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2665437.69"/>
    <n v="19865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en blanco)"/>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541565"/>
    <n v="2652900.35"/>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1486415"/>
    <n v="967049.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7643856"/>
    <n v="2381330.1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0"/>
    <n v="40000"/>
    <n v="10929.72"/>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914500"/>
    <n v="720791.74"/>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7 - SERVICIOS DE CONSERVACIÓN, REPARACIONES MENORES E INSTALACIONES TEMPORALES"/>
    <s v="N"/>
    <s v="00 - N/A"/>
    <s v="10 - FONDO GENERAL"/>
    <s v="(en blanco)"/>
    <s v="99 - MULTIPROVINCIAL"/>
    <n v="0"/>
    <n v="139863"/>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6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37"/>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700000"/>
    <n v="698595.05"/>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404000"/>
    <n v="40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1047000"/>
    <n v="985223.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400000"/>
    <n v="3761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22672268"/>
    <n v="13478923.400000002"/>
  </r>
  <r>
    <s v="2025"/>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561171"/>
    <n v="0"/>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5390115"/>
    <n v="42388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2182078"/>
    <n v="2137670.23"/>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9558"/>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000000"/>
    <n v="10779371.75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3217597"/>
    <n v="30144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08506"/>
    <n v="641397.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760809"/>
    <n v="2629264.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1913166"/>
    <n v="27542264.19000000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570845.85999999987"/>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7550000"/>
    <n v="7103838.70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5115000"/>
    <n v="3405723.78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2705796"/>
    <n v="2008225.45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4195455"/>
    <n v="418811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4549055"/>
    <n v="3812024.36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781716.49"/>
    <n v="779715.5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7797555"/>
    <n v="7547364.110000001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571000"/>
    <n v="432742.72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677689"/>
    <n v="6627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416000"/>
    <n v="347514.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52099"/>
    <n v="234562.239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8219410"/>
    <n v="6622970.89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4384015"/>
    <n v="4157541.870000000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455000"/>
    <n v="13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97532"/>
    <n v="181883.0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789346325.33000004"/>
    <n v="719340658.3299996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65217475.67000002"/>
    <n v="152298398.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07189462"/>
    <n v="97422202.21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97893823"/>
    <n v="92793290.939999983"/>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8958270"/>
    <n v="12652988.56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13340028"/>
    <n v="11769191.08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7468487"/>
    <n v="6107851.049999998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8141618"/>
    <n v="18897417.830000006"/>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5096300"/>
    <n v="13938040.7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13088266"/>
    <n v="5880675.2899999991"/>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82048156"/>
    <n v="125324377.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52852273"/>
    <n v="38071363.02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127856"/>
    <n v="2931415.969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1783439"/>
    <n v="124022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1698689"/>
    <n v="1520489.889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687642"/>
    <n v="90960.5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810347"/>
    <n v="581192.65"/>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27084427"/>
    <n v="19641006.64000000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20358377"/>
    <n v="12870984.11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8608607"/>
    <n v="85212366.47000004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13819510"/>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1439052"/>
    <n v="10925061.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28000"/>
    <n v="67440.0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389400"/>
    <n v="3894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4138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650508"/>
    <n v="492277.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15961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710492"/>
    <n v="2265262.6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146000"/>
    <n v="13386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62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197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272022.24"/>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59614338"/>
    <n v="47998509.28000000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8482967"/>
    <n v="36164237.90999999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5160226"/>
    <n v="16659647.45999999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528200"/>
    <n v="6596699.210000002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6003131"/>
    <n v="5074589.349999998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761000"/>
    <n v="25164448.52999999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770500"/>
    <n v="438472.1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124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161000"/>
    <n v="929131.83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2135177"/>
    <n v="451621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228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2199000"/>
    <n v="694433.6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30000"/>
    <n v="1240914.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666500"/>
    <n v="603458.1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449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3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4405000"/>
    <n v="3631754.14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90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4794000"/>
    <n v="3413368.6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516735177"/>
    <n v="464448631.9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81784483"/>
    <n v="791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300000"/>
    <n v="127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68387076"/>
    <n v="64941855.46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36745000"/>
    <n v="36234900.14000000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2"/>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690490"/>
    <n v="610010.680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342185"/>
    <n v="334367.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2039656"/>
    <n v="2021537.849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95121.51"/>
    <n v="29512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1304267"/>
    <n v="1180930.81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8658400.0500000007"/>
    <n v="273249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1878000"/>
    <n v="530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961905"/>
    <n v="3958209.7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en blanco)"/>
    <s v="99 - MULTIPROVINCIAL"/>
    <n v="0"/>
    <n v="298898"/>
    <n v="298897.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404591.64"/>
    <n v="2404590.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258538.35"/>
    <n v="284072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6927825.8200000003"/>
    <n v="6854001.93999999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2805627.8099999996"/>
    <n v="1952780.71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5395500"/>
    <n v="3638818.120000000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60529.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23333.89"/>
    <n v="656759.6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681746"/>
    <n v="44479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78894"/>
    <n v="43545.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239830.8"/>
    <n v="220319.810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494426.94999999995"/>
    <n v="494426.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37536"/>
    <n v="37533.71999999999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50668.200000000012"/>
    <n v="50667.4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14476.55"/>
    <n v="314475.4499999999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26722.18"/>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10348547.039999999"/>
    <n v="6778814.06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353089.3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2563098.199999999"/>
    <n v="2071984.21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1913573.3099999998"/>
    <n v="1363567.0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213910832.21000001"/>
    <n v="194077352.83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4349841.289999999"/>
    <n v="34099696.37000000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9941007.5"/>
    <n v="27121955.18000000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44833890.920000002"/>
    <n v="40654206.61000000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5203900"/>
    <n v="5203539.640000000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531974"/>
    <n v="1768785.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312750"/>
    <n v="271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175000"/>
    <n v="162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3677534.1799999997"/>
    <n v="969797.2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7859.4699999999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7537025.8399999999"/>
    <n v="5754094.21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711642.44"/>
    <n v="2030508.410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3491373.74"/>
    <n v="3080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422757.62"/>
    <n v="22550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096880.5"/>
    <n v="3122180.3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804769.22"/>
    <n v="772769.2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7799.8"/>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327456.27"/>
    <n v="270656.2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1009770.84"/>
    <n v="1009770.8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29276"/>
    <n v="2147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444683.40000000014"/>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14602.87"/>
    <n v="14602.869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6174430.4199999999"/>
    <n v="3818030.9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24233.64"/>
    <n v="324233.6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865692.76"/>
    <n v="236268.3100000000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285473.6299999994"/>
    <n v="1870050.4400000002"/>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272653945.36000001"/>
    <n v="250929555.26000002"/>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53958378.759999998"/>
    <n v="50813134.499999993"/>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37523555.840000004"/>
    <n v="32721299.96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21200745.57"/>
    <n v="19011106.4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6648815.6299999999"/>
    <n v="2390813.210000000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231401.5"/>
    <n v="9777744.8200000003"/>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2000691.7000000002"/>
    <n v="1917897.9700000002"/>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9137296.68"/>
    <n v="14932225.43"/>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5692701.4900000012"/>
    <n v="2230046.37"/>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31511957.460000016"/>
    <n v="17909422.2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9058350"/>
    <n v="2625607.899999999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1579669.36"/>
    <n v="1201623.7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1080014.2"/>
    <n v="926735.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17090.91"/>
    <n v="614994.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795435.92999999993"/>
    <n v="420931.25"/>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295659.8499999999"/>
    <n v="1104006.84000000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12001144.25"/>
    <n v="6136114.23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7768720.6400000099"/>
    <n v="6209342.4799999995"/>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5483508"/>
    <n v="3763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819447"/>
    <n v="347361.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1000000"/>
    <n v="421791.58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7600000"/>
    <n v="6865891.83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1400000"/>
    <n v="1336550.2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10880960"/>
    <n v="8456382.289999999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9066339"/>
    <n v="7044681.190000001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en blanco)"/>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en blanco)"/>
    <s v="99 - MULTIPROVINCIAL"/>
    <n v="0"/>
    <n v="58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5868045"/>
    <n v="2850739.70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en blanco)"/>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12132125"/>
    <n v="10088184.5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en blanco)"/>
    <s v="99 - MULTIPROVINCIAL"/>
    <n v="0"/>
    <n v="215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8192353"/>
    <n v="5450846.98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2441275"/>
    <n v="1353467.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325482"/>
    <n v="702556.4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9003394"/>
    <n v="8268275.9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713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en blanco)"/>
    <s v="99 - MULTIPROVINCIAL"/>
    <n v="0"/>
    <n v="8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1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276125956"/>
    <n v="227788413.9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5445000"/>
    <n v="47525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907197"/>
    <n v="1666383.730000000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765840"/>
    <n v="667114.6799999999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en blanco)"/>
    <s v="99 - MULTIPROVINCIAL"/>
    <n v="0"/>
    <n v="65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en blanco)"/>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en blanco)"/>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4509850"/>
    <n v="19745930.9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0512917"/>
    <n v="2744975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7130519"/>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3711407"/>
    <n v="1915643.91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4345138"/>
    <n v="3827630.3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8993920"/>
    <n v="5365471.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en blanco)"/>
    <s v="99 - MULTIPROVINCIAL"/>
    <n v="0"/>
    <n v="1475000"/>
    <n v="1121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300000"/>
    <n v="149952.400000000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828850"/>
    <n v="1633127.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195348"/>
    <n v="54784.4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3844900"/>
    <n v="3341807.3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57787244"/>
    <n v="50060958.75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9826042"/>
    <n v="1760791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10850491"/>
    <n v="10367381.8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8569119"/>
    <n v="6693064.6099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2888868"/>
    <n v="2496757.73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2689405"/>
    <n v="2561276.85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2933000"/>
    <n v="14266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2745000"/>
    <n v="2596198.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en blanco)"/>
    <s v="99 - MULTIPROVINCIAL"/>
    <n v="0"/>
    <n v="5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2303182"/>
    <n v="132134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en blanco)"/>
    <s v="99 - MULTIPROVINCIAL"/>
    <n v="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en blanco)"/>
    <s v="99 - MULTIPROVINCIAL"/>
    <n v="0"/>
    <n v="3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9000"/>
    <n v="428995.22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2800280"/>
    <n v="204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en blanco)"/>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426855"/>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69709"/>
    <n v="29537.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7000000"/>
    <n v="3337424.94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327366"/>
    <n v="124269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992500"/>
    <n v="2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427685"/>
    <n v="375346.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35952685"/>
    <n v="29116743.49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685500"/>
    <n v="9541916.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6491400"/>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4706949"/>
    <n v="3559997.970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660866"/>
    <n v="1370609.93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en blanco)"/>
    <s v="99 - MULTIPROVINCIAL"/>
    <n v="0"/>
    <n v="40000"/>
    <n v="37665.59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450000"/>
    <n v="14499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1575000"/>
    <n v="152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en blanco)"/>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7690810"/>
    <n v="44298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68309000"/>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2210460"/>
    <n v="95262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209727"/>
    <n v="12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271796"/>
    <n v="9317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3414733"/>
    <n v="1748696.5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36748624"/>
    <n v="384709451.27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132738000"/>
    <n v="44854799.99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123070653"/>
    <n v="118912298.92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34605412"/>
    <n v="28089153.3099999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6647188"/>
    <n v="6020652.10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0"/>
    <n v="10779250"/>
    <n v="9676733.400000002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1124342"/>
    <n v="87578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1691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8719750"/>
    <n v="5781039.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0243894"/>
    <n v="12649123.9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4500000"/>
    <n v="1233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3313945"/>
    <n v="27241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10152659"/>
    <n v="10095100.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en blanco)"/>
    <s v="99 - MULTIPROVINCIAL"/>
    <n v="0"/>
    <n v="529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en blanco)"/>
    <s v="99 - MULTIPROVINCIAL"/>
    <n v="0"/>
    <n v="1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73924"/>
    <n v="414481.04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en blanco)"/>
    <s v="99 - MULTIPROVINCIAL"/>
    <n v="0"/>
    <n v="65000"/>
    <n v="5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en blanco)"/>
    <s v="99 - MULTIPROVINCIAL"/>
    <n v="0"/>
    <n v="1348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8147674"/>
    <n v="4185613.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108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378965181"/>
    <n v="347699987.89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148647795"/>
    <n v="81430881.34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32923222"/>
    <n v="32239941.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5407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8928033"/>
    <n v="33942048.19999997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2913516"/>
    <n v="11426967.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3000000"/>
    <n v="2123289.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657728"/>
    <n v="657394.1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4513814"/>
    <n v="3349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1930000"/>
    <n v="66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467213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en blanco)"/>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4140000"/>
    <n v="4125680.45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20037"/>
    <n v="3996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15784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694137"/>
    <n v="1068649.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en blanco)"/>
    <s v="99 - MULTIPROVINCIAL"/>
    <n v="0"/>
    <n v="1000000"/>
    <n v="5443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1500000"/>
    <n v="1383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2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50000"/>
    <n v="324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9576420"/>
    <n v="7379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4932917"/>
    <n v="402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3700289"/>
    <n v="2634345.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543011"/>
    <n v="79115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778000"/>
    <n v="615596.1200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1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1951104"/>
    <n v="1851033.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3447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en blanco)"/>
    <s v="99 - MULTIPROVINCIAL"/>
    <n v="0"/>
    <n v="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540000"/>
    <n v="146201.02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661640"/>
    <n v="6074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756574179"/>
    <n v="639508432.1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397639168"/>
    <n v="362392905.5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232979536"/>
    <n v="194567298.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101074757"/>
    <n v="85776555.3400000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56033145"/>
    <n v="50451367.86999995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68674944"/>
    <n v="67576407.28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6975135"/>
    <n v="1960197.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9570520"/>
    <n v="18985760.74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19400000"/>
    <n v="19160198.17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7642900"/>
    <n v="23768820.16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61019982"/>
    <n v="53669343.60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13999665"/>
    <n v="113684919.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0140000"/>
    <n v="13350030.3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49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3478339"/>
    <n v="35800015.29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3890559"/>
    <n v="269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144234"/>
    <n v="285840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9493330"/>
    <n v="57332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799798"/>
    <n v="142590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4745200"/>
    <n v="4105441.7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3138906"/>
    <n v="2943765.46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59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1557080"/>
    <n v="3898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783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647931"/>
    <n v="486434.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553359"/>
    <n v="171679.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116849797"/>
    <n v="83150946.77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432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46030039"/>
    <n v="10199971.26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9062241"/>
    <n v="2973707.4899999998"/>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4118872"/>
    <n v="3539089.53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927084"/>
    <n v="3650833.3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559263"/>
    <n v="507086.9599999999"/>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1643350"/>
    <n v="1280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3500000"/>
    <n v="231184.99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9320327"/>
    <n v="5500058.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36635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300000"/>
    <n v="289794.0300000000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6822042"/>
    <n v="6117814.5899999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9736674"/>
    <n v="387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43787667"/>
    <n v="39895666.67000000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1643548"/>
    <n v="424658.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6162273"/>
    <n v="5562258.16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59200"/>
    <n v="54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8729048"/>
    <n v="15921511.2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4275000"/>
    <n v="12293916.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2969326"/>
    <n v="2197178.6799999997"/>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2040000"/>
    <n v="1747777.7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979267"/>
    <n v="451657.2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345265"/>
    <n v="2028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418688499.80000001"/>
    <n v="349089792.30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2713000"/>
    <n v="315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5745570.2799999993"/>
    <n v="4892719.049999998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25500"/>
    <n v="2293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328428.91999999993"/>
    <n v="328428.9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747489587"/>
    <n v="631478114.10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14363585"/>
    <n v="106033443.8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96173771"/>
    <n v="86924946.12000003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28250000"/>
    <n v="22095620.91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9910023"/>
    <n v="2543925.32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4200000"/>
    <n v="1451459.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2968111"/>
    <n v="2090754.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880000"/>
    <n v="1329831.65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200000"/>
    <n v="5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3861711.82"/>
    <n v="36298739.4200000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24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7582400"/>
    <n v="17457233.17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520000"/>
    <n v="435606.3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081410"/>
    <n v="575445.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0600000"/>
    <n v="6743461.92000000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272808435.18000001"/>
    <n v="221557546.46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8100000"/>
    <n v="4425286.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8186602"/>
    <n v="4509919.90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3000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7825360"/>
    <n v="5270053.640000000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32104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105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26350000"/>
    <n v="247876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10687694"/>
    <n v="6464829.740000000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144157"/>
    <n v="143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691000"/>
    <n v="280422.329999999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246142"/>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971419"/>
    <n v="314434.639999999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42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421445"/>
    <n v="421444.0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117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4496035"/>
    <n v="20355217.2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639363055.55999994"/>
    <n v="569120033.7999999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9801775.629999995"/>
    <n v="403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36761438.159999996"/>
    <n v="36515127.21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1157200"/>
    <n v="68661.5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87885904.439999998"/>
    <n v="80192900.48000001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88867500.210000008"/>
    <n v="87061465.84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en blanco)"/>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6655000"/>
    <n v="5722635.6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9027691"/>
    <n v="9024583.310000002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3592622.44"/>
    <n v="3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16770524.900000002"/>
    <n v="12866410.19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73655355.429999992"/>
    <n v="59253870.02000001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4500000"/>
    <n v="3959505.80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300000012"/>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18057790.110000003"/>
    <n v="11785420.58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7366586.3300000001"/>
    <n v="7072596.59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0930843.379999999"/>
    <n v="10049916.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4768281.0599999996"/>
    <n v="2798803.2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1400000"/>
    <n v="10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2262681.71"/>
    <n v="1786675.91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122124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3365317.9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39596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20376197"/>
    <n v="18667600.2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13131412.240000002"/>
    <n v="10277210.6000000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463564174"/>
    <n v="392864423.5900000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72455447"/>
    <n v="57856658.31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72700000"/>
    <n v="53769390.07000001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30245990.32"/>
    <n v="28323751.74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1867260.3400000003"/>
    <n v="1784963.1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1625240.8399999999"/>
    <n v="1625240.41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9444935.8500000034"/>
    <n v="6269715.58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43635997"/>
    <n v="39360744.4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3974320.760000007"/>
    <n v="13163421.4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8429604.579999998"/>
    <n v="13462321.34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493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7905450.2100000009"/>
    <n v="6938084.7099999981"/>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859305.4899999995"/>
    <n v="1762901.78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3625475.43"/>
    <n v="2926175.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42205.969999999972"/>
    <n v="42205.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129588.17999999993"/>
    <n v="12958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2471682.7599999998"/>
    <n v="2205753.82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7340418.110000003"/>
    <n v="14588918.12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20324010.23"/>
    <n v="18389195.23"/>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9750000"/>
    <n v="83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9254000"/>
    <n v="83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2838000"/>
    <n v="116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9209000"/>
    <n v="826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1083000"/>
    <n v="97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847504015.00000012"/>
    <n v="765266129.0699998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1150199.030000001"/>
    <n v="10272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238714617"/>
    <n v="165953502.4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540000"/>
    <n v="177912.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322009"/>
    <n v="1143610.74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284170.1000000001"/>
    <n v="1143610.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779244.6"/>
    <n v="1601106.82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275079.3999999999"/>
    <n v="1128945.55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520491.17"/>
    <n v="1333298.2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16834591.58999999"/>
    <n v="102741788.9099998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661115.5"/>
    <n v="1539461.32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37306287.009999998"/>
    <n v="35148978.89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4873985"/>
    <n v="2534002.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20300000"/>
    <n v="10179964.28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7310000"/>
    <n v="2046471.2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45279893.590000004"/>
    <n v="31230251.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90000"/>
    <n v="795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40000"/>
    <n v="116521.36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40000"/>
    <n v="109769.47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90000"/>
    <n v="70425.15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45000"/>
    <n v="36991.36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31444819.399999999"/>
    <n v="27885842.42999997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5736384"/>
    <n v="7957314.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28730616"/>
    <n v="16376215.8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38600000"/>
    <n v="27588383.61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3567000"/>
    <n v="2644839.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1300000"/>
    <n v="2442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000000"/>
    <n v="8799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2333000"/>
    <n v="96304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79300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98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660000"/>
    <n v="5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20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29657759"/>
    <n v="20640502.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10196446.550000001"/>
    <n v="5609779.93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2238000"/>
    <n v="1264166.67"/>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303414.12"/>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365924409.64999998"/>
    <n v="331658530.9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57295325.350000001"/>
    <n v="55758610.42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47255416.000000007"/>
    <n v="41430559.39000000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9882904"/>
    <n v="16073760.12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51743934.310000002"/>
    <n v="47975512.62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5191804"/>
    <n v="12454404.1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2922173.91"/>
    <n v="7300279.83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7852772.6899999995"/>
    <n v="7583000.08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4409110"/>
    <n v="3216954.1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4363800"/>
    <n v="3180294.8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476150.09"/>
    <n v="2282151.42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1182843"/>
    <n v="945710.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482400"/>
    <n v="385699.1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1247578"/>
    <n v="1047725.35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35522.01"/>
    <n v="20233.5999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4530356.99"/>
    <n v="3028750.449999999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1468425"/>
    <n v="10512754.5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5958611"/>
    <n v="128650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425816"/>
    <n v="1293476.58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2633627"/>
    <n v="2599253.54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226061"/>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301"/>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1879429"/>
    <n v="9495080.40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89215"/>
    <n v="9892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7509583"/>
    <n v="672529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213339"/>
    <n v="180381.1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390448"/>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81458"/>
    <n v="764350.4099999999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8481"/>
    <n v="128480.7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132315"/>
    <n v="8594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054224"/>
    <n v="4013043.3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2914368"/>
    <n v="2198981.98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66834000"/>
    <n v="149909131.55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en blanco)"/>
    <s v="99 - MULTIPROVINCIAL"/>
    <n v="0"/>
    <n v="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28302000"/>
    <n v="27563105.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22465998"/>
    <n v="19931684.39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27452090"/>
    <n v="26109558.299999993"/>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en blanco)"/>
    <s v="99 - MULTIPROVINCIAL"/>
    <n v="0"/>
    <n v="316800"/>
    <n v="132115.20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00000"/>
    <n v="1793730.5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en blanco)"/>
    <s v="99 - MULTIPROVINCIAL"/>
    <n v="0"/>
    <n v="8444550"/>
    <n v="834406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en blanco)"/>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22149115"/>
    <n v="19531847.71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en blanco)"/>
    <s v="99 - MULTIPROVINCIAL"/>
    <n v="0"/>
    <n v="1883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4438020"/>
    <n v="14309816.63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en blanco)"/>
    <s v="99 - MULTIPROVINCIAL"/>
    <n v="0"/>
    <n v="47000"/>
    <n v="46528.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4806080"/>
    <n v="2267624.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3034393"/>
    <n v="2126847.999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0"/>
    <n v="8300679.0999999996"/>
    <n v="348325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3195310"/>
    <n v="2540976.67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en blanco)"/>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852630.53"/>
    <n v="527494.36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en blanco)"/>
    <s v="99 - MULTIPROVINCIAL"/>
    <n v="0"/>
    <n v="241900"/>
    <n v="173401"/>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60598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en blanco)"/>
    <s v="99 - MULTIPROVINCIAL"/>
    <n v="0"/>
    <n v="186000"/>
    <n v="2950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207369.4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299002"/>
    <n v="167196.97999999998"/>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13500"/>
    <n v="75424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676907"/>
    <n v="1214782.59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en blanco)"/>
    <s v="99 - MULTIPROVINCIAL"/>
    <n v="0"/>
    <n v="219850"/>
    <n v="46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317432039.13999999"/>
    <n v="288976598.85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45569468.86000001"/>
    <n v="123426891.83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89873151"/>
    <n v="83729645.96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3520999"/>
    <n v="30254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43147247"/>
    <n v="38129017.09999997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9763889"/>
    <n v="16646942.10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9080000"/>
    <n v="25585671.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950000"/>
    <n v="1915967.73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72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6800000"/>
    <n v="6454002.56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700000"/>
    <n v="2240660.6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550000"/>
    <n v="1173279.2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5876000"/>
    <n v="17197874.97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4102000"/>
    <n v="31268797.04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7387823"/>
    <n v="14856958.83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29824751"/>
    <n v="13438838.18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38552930"/>
    <n v="29198031.81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1098774"/>
    <n v="7462414.630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2150000"/>
    <n v="828464.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3678903"/>
    <n v="294228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485000"/>
    <n v="482185.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2728800"/>
    <n v="2578679.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721997.12"/>
    <n v="627088.159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90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4250000"/>
    <n v="1274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6352165.8799999999"/>
    <n v="4663971.29"/>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500000"/>
    <n v="10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1100000"/>
    <n v="21590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84842095.5"/>
    <n v="70791694.28999999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73182315.75"/>
    <n v="459305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22667512.5"/>
    <n v="193251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1173986.050000001"/>
    <n v="9170283.5600000024"/>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8450414.879999999"/>
    <n v="6957621.800000003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2818973.719999999"/>
    <n v="10732434.21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309000"/>
    <n v="182626.2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521012.84999999986"/>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5169827.8900000006"/>
    <n v="4390815.200000001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167577.48"/>
    <n v="1732692.09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7747000.0000000009"/>
    <n v="1310595.95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7207329.759999998"/>
    <n v="370976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176030.96"/>
    <n v="124977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480000"/>
    <n v="356077.2799999999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33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619862"/>
    <n v="503058.0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204112"/>
    <n v="192661.83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15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1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4865000"/>
    <n v="3701720.2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4476811.1500000004"/>
    <n v="3057959.2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406095810.52999997"/>
    <n v="343464539.84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13081288.59"/>
    <n v="97935115.19999998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60788535.820000008"/>
    <n v="57964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37717243.759999998"/>
    <n v="35103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56535994.210000001"/>
    <n v="45779489.16999999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8453742"/>
    <n v="13272243.03999999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000000"/>
    <n v="9225042.87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93500000"/>
    <n v="91068516.57999992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537528.6"/>
    <n v="145505.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01 - DISTRITO NACIONAL"/>
    <n v="0"/>
    <n v="305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27462286.09999999"/>
    <n v="150399860.1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270827573.86000001"/>
    <n v="255691791.07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6873363"/>
    <n v="6686828.08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5023618.67"/>
    <n v="659300.1999999999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273503.39"/>
    <n v="2190408.3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45694274.689999998"/>
    <n v="39822302.37999999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436260.31"/>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3353000"/>
    <n v="314160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58044"/>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4209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1719532.58"/>
    <n v="173880.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en blanco)"/>
    <s v="01 - DISTRITO NACIONAL"/>
    <n v="0"/>
    <n v="33276"/>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9906636"/>
    <n v="8645120.919999999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3055296.29"/>
    <n v="1642763.4400000004"/>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466920"/>
    <n v="37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1216000"/>
    <n v="102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649620"/>
    <n v="1462630.4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en blanco)"/>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742697802"/>
    <n v="673666904.50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74936400"/>
    <n v="162373186.12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07054229"/>
    <n v="88977641.67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51813564"/>
    <n v="41720323.08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44594318"/>
    <n v="37501465.24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1163690"/>
    <n v="725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5833200"/>
    <n v="17655738.56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035186.21"/>
    <n v="1344500.1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64236119.09"/>
    <n v="106623328.81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49239264"/>
    <n v="31820982.8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6166448.66"/>
    <n v="8369205.70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03196196.78999999"/>
    <n v="55159084.22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3077810"/>
    <n v="17763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48918991.290000007"/>
    <n v="36091512.83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2319068.43"/>
    <n v="8926006.06999999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9288181"/>
    <n v="5599639.92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4381121.57"/>
    <n v="180322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2981588.13"/>
    <n v="2473000.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414846.60000000009"/>
    <n v="389415.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705163"/>
    <n v="7051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4066706.419999999"/>
    <n v="2688460.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3157260"/>
    <n v="3155011.7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8383860.219999999"/>
    <n v="26315062.21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311060"/>
    <n v="838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40083570.599999994"/>
    <n v="23661938.36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58310495.5"/>
    <n v="48192520.54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50704000"/>
    <n v="46347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7629940"/>
    <n v="6969881.3400000008"/>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075285"/>
    <n v="10752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92372.76999999999"/>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18719534"/>
    <n v="109265623.20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20944546"/>
    <n v="20772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6540118"/>
    <n v="15125730.00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3579332"/>
    <n v="3454604.03000000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89980"/>
    <n v="4689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6747000"/>
    <n v="5636441.2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244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5527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715650"/>
    <n v="2577288.2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732920"/>
    <n v="1249224.17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832200"/>
    <n v="597185.17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5757175"/>
    <n v="4434874.23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596900"/>
    <n v="469353.2200000000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2653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484600"/>
    <n v="31203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581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24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4611230"/>
    <n v="4147233.2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2500783"/>
    <n v="1745441.1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332475434.6500001"/>
    <n v="1204481729.92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56918584"/>
    <n v="10790318.5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67778285.34999999"/>
    <n v="16030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66187362"/>
    <n v="106510578.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193364639"/>
    <n v="167448749.379999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52385000"/>
    <n v="41708604.6099999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1525000"/>
    <n v="275058.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54554579.299999997"/>
    <n v="4379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03005000"/>
    <n v="73090074.99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6800000"/>
    <n v="1561971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6300000"/>
    <n v="15671675.4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94435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7616240.84999999"/>
    <n v="72572230.60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150700685.31"/>
    <n v="51074832.2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63365000"/>
    <n v="62031289.31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5768532.449999999"/>
    <n v="6223186.829999998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26876698.16"/>
    <n v="18961705.06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17153847.87"/>
    <n v="69267901.23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52539797.44"/>
    <n v="191891362.4800000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9498244.3000000007"/>
    <n v="7856230.640000001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59286523.439999998"/>
    <n v="37859168.14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5145202.8499999996"/>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3525769.5600000005"/>
    <n v="13315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10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4771751.92"/>
    <n v="778580.2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3533050"/>
    <n v="2777384.15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196303"/>
    <n v="7447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7423350.399999999"/>
    <n v="11978117.4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45196538.5"/>
    <n v="409708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7765927"/>
    <n v="1648654.839999999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2493000.34"/>
    <n v="7827064.80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701712"/>
    <n v="3607979.7099999995"/>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5529425"/>
    <n v="2552942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2385720"/>
    <n v="238572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591251"/>
    <n v="591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817757"/>
    <n v="18177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14254"/>
    <n v="11425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505090"/>
    <n v="50509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749318"/>
    <n v="74931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7886282"/>
    <n v="7886282.000000000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7221660563"/>
    <n v="7221660562.9899988"/>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483914922"/>
    <n v="1483914922.00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241684008"/>
    <n v="241684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612690810"/>
    <n v="612690810"/>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421066063"/>
    <n v="421066062.99999994"/>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7019319"/>
    <n v="701931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68079340"/>
    <n v="68079340.00000001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2302009"/>
    <n v="3230200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462199462"/>
    <n v="462199461.99999994"/>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88222596"/>
    <n v="488222595.99999994"/>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86867717"/>
    <n v="286867716.99999994"/>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30748710"/>
    <n v="230748709.99999997"/>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01013211"/>
    <n v="10101321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7068764"/>
    <n v="17068764"/>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860496"/>
    <n v="2860496"/>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68850984"/>
    <n v="68850984.00000001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2148765"/>
    <n v="2148765"/>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40346614"/>
    <n v="40346614"/>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47515907"/>
    <n v="47515907.00000000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3669336537"/>
    <n v="366933653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353060000"/>
    <n v="3530600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2515600"/>
    <n v="1251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331454000"/>
    <n v="133145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9343900"/>
    <n v="19343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27530900"/>
    <n v="12753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7480800"/>
    <n v="7480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287074000"/>
    <n v="28707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14098700"/>
    <n v="114098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0040900"/>
    <n v="1004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70699600"/>
    <n v="17069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06831500"/>
    <n v="206831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5906800"/>
    <n v="590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3311400"/>
    <n v="331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5326900"/>
    <n v="532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23270800"/>
    <n v="2327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08386700"/>
    <n v="1083867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8663800"/>
    <n v="18663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8943900"/>
    <n v="8943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822600"/>
    <n v="82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5192200"/>
    <n v="51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09300"/>
    <n v="2093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721979096"/>
    <n v="665188214.55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00045885"/>
    <n v="247139888.91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6185808"/>
    <n v="567032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94131647"/>
    <n v="87322815.31000004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26919931"/>
    <n v="24923454.28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22756658"/>
    <n v="22269890.5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50423500"/>
    <n v="49238551.6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3099075"/>
    <n v="2940692.450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7037880.280000001"/>
    <n v="26631963.62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30802393"/>
    <n v="29755482.56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6524394"/>
    <n v="6301236.060000002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53280142"/>
    <n v="52414395.48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5731372.720000001"/>
    <n v="15101605.9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1343211"/>
    <n v="1215889.86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418901"/>
    <n v="5384489.60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146400"/>
    <n v="1342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21713004"/>
    <n v="21376755.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2435279"/>
    <n v="12304085.54000000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969168478"/>
    <n v="89257106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25400504"/>
    <n v="1149504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7932000"/>
    <n v="727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39151428"/>
    <n v="12755547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02161222"/>
    <n v="9364779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6611281"/>
    <n v="243936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5890000"/>
    <n v="151337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5480000"/>
    <n v="484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750000"/>
    <n v="2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22767904"/>
    <n v="212137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76186032"/>
    <n v="16169260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01290000"/>
    <n v="96991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9252635"/>
    <n v="361330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7700000"/>
    <n v="16230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955773"/>
    <n v="362612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345000"/>
    <n v="1298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8670000"/>
    <n v="3498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90000"/>
    <n v="2658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6605618"/>
    <n v="3149958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3440000"/>
    <n v="12086253"/>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98551640.79000002"/>
    <n v="193645097.1599999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5460750"/>
    <n v="24149491.590000004"/>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7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7186030.370000005"/>
    <n v="24809263.77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1139376.17"/>
    <n v="10185936.70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9600183.6699999981"/>
    <n v="9594963.2499999963"/>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1592253.310000001"/>
    <n v="11064419.22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3035511.6399999997"/>
    <n v="2999511.63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7409732.3000000007"/>
    <n v="7409732.1999999993"/>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720611.2599999998"/>
    <n v="4721441.2499999991"/>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345353.9800000004"/>
    <n v="2345353.97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9901060.5700000003"/>
    <n v="9890740.57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5044731.8599999994"/>
    <n v="5044731.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1515434.4099999997"/>
    <n v="1417218.759999999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1770000.0000000002"/>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77670.55"/>
    <n v="1386686.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450829.62"/>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4925"/>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3293642.92"/>
    <n v="11795044.66"/>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5980096.7199999988"/>
    <n v="5980096.719999999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4700000"/>
    <n v="4260555.55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670000"/>
    <n v="606319.5800000000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435000"/>
    <n v="421124.999999999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500000"/>
    <n v="494666.6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575973577"/>
    <n v="529662957.41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45800000"/>
    <n v="41868883.5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4800000"/>
    <n v="13858690.31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43400000"/>
    <n v="37523170.38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76583362"/>
    <n v="70712887.74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2500000"/>
    <n v="11399930.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5398500"/>
    <n v="4951998.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5928000"/>
    <n v="5444944.44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450000"/>
    <n v="2231388.9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7580000"/>
    <n v="6992000.01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57400000"/>
    <n v="52737860.74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7590100"/>
    <n v="7097105.030000001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22933271"/>
    <n v="20576803.45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9400000"/>
    <n v="8578600.00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811000"/>
    <n v="263609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700000"/>
    <n v="70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801000"/>
    <n v="1640613.59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89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1091869.2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900000"/>
    <n v="1711024.42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8697952"/>
    <n v="17140874.51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4979923"/>
    <n v="13717550.77"/>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7500000"/>
    <n v="3750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9810422150"/>
    <n v="8549282884.130001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26092212702.860001"/>
    <n v="24009391702.450001"/>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51491325205"/>
    <n v="47235064774.33001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383633960"/>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39000000"/>
    <n v="12825332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66836778500"/>
    <n v="63107186936.83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51500000000"/>
    <n v="30516685193.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18583183453"/>
    <n v="18575326610.77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5057780206"/>
    <n v="55013679740.73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53500000000"/>
    <n v="53333339862.41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46000000000"/>
    <n v="34967190892.57002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78912434"/>
    <n v="50415691.94000000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20000000"/>
    <n v="15258343.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988413357"/>
    <n v="1966947699.2999995"/>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308467739.38"/>
    <n v="308467739.37999994"/>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35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2120000000"/>
    <n v="2026270453.69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4000000000"/>
    <n v="2989595782.129999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7000000"/>
    <n v="17000000"/>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2200000"/>
    <n v="220000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2000000"/>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400500000"/>
    <n v="40050000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40111775"/>
    <n v="40111775"/>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00749814"/>
    <n v="10074981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31800490"/>
    <n v="31800490.00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471071986.67000002"/>
    <n v="471071986.66999996"/>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en blanco)"/>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4000000"/>
    <n v="34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en blanco)"/>
    <s v="99 - MULTIPROVINCIAL"/>
    <n v="0"/>
    <n v="197096759"/>
    <n v="118700303.56"/>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82276153"/>
    <n v="69234223.0200000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068739801"/>
    <n v="939507712.7500001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2285776200"/>
    <n v="2068519824.71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73361802"/>
    <n v="67248318.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51232000"/>
    <n v="2094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559353238.99999988"/>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1"/>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91018896.700000003"/>
    <n v="91018896.699999988"/>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773219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70167496.51999998"/>
    <n v="170167496.51999998"/>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811740237.46"/>
    <n v="1742740237.5"/>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246514883"/>
    <n v="217301549.77000001"/>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50 - CRÉDITO INTERNO"/>
    <s v="(en blanco)"/>
    <s v="99 - MULTIPROVINCIAL"/>
    <n v="0"/>
    <n v="1676228.5"/>
    <n v="1676228.5"/>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75600000"/>
    <n v="7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67851076.319999993"/>
    <n v="67851076.319999993"/>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73850000"/>
    <n v="1738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194224903.48999998"/>
    <n v="194224903.49000001"/>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en blanco)"/>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499550029.32000005"/>
    <n v="374631714.3400002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4168000"/>
    <n v="3771326.1500000004"/>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38057632165"/>
    <n v="37960958102.079994"/>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7281962237"/>
    <n v="7203044168.75"/>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1588000"/>
    <n v="131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9048250"/>
    <n v="839176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20000"/>
    <n v="1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1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4722860.100000001"/>
    <n v="40526306.07999999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8415446"/>
    <n v="7714158.62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5393274.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8493676.62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0063468.27"/>
    <n v="26428522.48999999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4464534"/>
    <n v="409248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8465397.37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074601.739999998"/>
    <n v="23842335.55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6177560"/>
    <n v="5662763.6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5212144"/>
    <n v="2311113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317579372.23000002"/>
    <n v="283000898.23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40400000"/>
    <n v="39194452.180000007"/>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600000"/>
    <n v="48041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1068334.640000001"/>
    <n v="29617964.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10214000"/>
    <n v="6209949.3700000001"/>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7000000"/>
    <n v="25922946.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en blanco)"/>
    <s v="99 - MULTIPROVINCIAL"/>
    <n v="0"/>
    <n v="388000000"/>
    <n v="3880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1249947745"/>
    <n v="124994774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334931337.36000001"/>
    <n v="334504717.9600000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14888314608"/>
    <n v="148883123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en blanco)"/>
    <s v="99 - MULTIPROVINCIAL"/>
    <n v="0"/>
    <n v="606000000"/>
    <n v="606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34488671.50999999"/>
    <n v="132664999.92999999"/>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491000000"/>
    <n v="459035026.43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269539719.43000001"/>
    <n v="198506628.25"/>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13059419.27"/>
    <n v="9952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51600000"/>
    <n v="94403707.859999999"/>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8700000"/>
    <n v="7607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28761600"/>
    <n v="24166571.8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48485677"/>
    <n v="47503861.4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50717748"/>
    <n v="50717743.18999999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50169488"/>
    <n v="44516716.1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26028608"/>
    <n v="24345133.850000001"/>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53400000"/>
    <n v="15335540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11293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3266529"/>
    <n v="1214760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550000"/>
    <n v="42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0000000"/>
    <n v="3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398974599"/>
    <n v="396478544.30000007"/>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304924000"/>
    <n v="3554031.9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11100000"/>
    <n v="9555247.89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1574314197"/>
    <n v="11274246051.22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n v="13283086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6258895"/>
    <n v="507588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22703020"/>
    <n v="74851509.95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33441777"/>
    <n v="306441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2882595.52"/>
    <n v="2532060.0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28118.81"/>
    <n v="228118.81"/>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077698"/>
    <n v="921504.78"/>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0670860197.540001"/>
    <n v="10052387284.01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74926670"/>
    <n v="365343329.5999999"/>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3613118072.04"/>
    <n v="3456440250.3500009"/>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40899767.80000007"/>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349608045.8200002"/>
    <n v="2239803870.6600003"/>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172499408"/>
    <n v="161478952.11999997"/>
  </r>
  <r>
    <s v="2025"/>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0"/>
    <n v="476847"/>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554279136"/>
    <n v="507945495.22999984"/>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1441266"/>
    <n v="535313.7300000001"/>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125552418.96000001"/>
    <n v="110039598.83999999"/>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153785735.6900001"/>
    <n v="1955451310.4700007"/>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24080052"/>
    <n v="19371096.349999998"/>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272269564.3299999"/>
    <n v="1234909818.91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459970269.62"/>
    <n v="459879242.87"/>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144938358"/>
    <n v="9134010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5000000"/>
    <n v="5498475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3203933.6799999997"/>
    <n v="2000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8824035.239999995"/>
    <n v="18824035.239999998"/>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335916136.6199994"/>
    <n v="2294968136.4400001"/>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41737891.34"/>
    <n v="136950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5186166"/>
    <n v="6088947.2399999993"/>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548905096.46000004"/>
    <n v="547885870.7499998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en blanco)"/>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9260582708.5900002"/>
    <n v="9165844111.48999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en blanco)"/>
    <s v="99 - MULTIPROVINCIAL"/>
    <n v="0"/>
    <n v="60000000"/>
    <n v="6000000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659698150"/>
    <n v="624941016.89999998"/>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236194518.00999999"/>
    <n v="211516568.08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5010567637.4499998"/>
    <n v="4872925757.9400005"/>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3778829298.7600002"/>
    <n v="3661498343.17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7733251821"/>
    <n v="6748465281.75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en blanco)"/>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61724"/>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470333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613453063.5699999"/>
    <n v="1151593642.339999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7197725016.490005"/>
    <n v="76002429880.57002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0067374361.299999"/>
    <n v="8606515144.27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12406224.440000001"/>
    <n v="12232710.91999999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20 - FONDOS CON DESTINO ESPECÍFICO"/>
    <s v="(en blanco)"/>
    <s v="99 - MULTIPROVINCIAL"/>
    <n v="0"/>
    <n v="131235"/>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123733150.23"/>
    <n v="118503150.23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91737910.849999994"/>
    <n v="91637932.850000009"/>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197846408.9300001"/>
    <n v="1144618692.18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900774835.39999998"/>
    <n v="900774835.40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en blanco)"/>
    <s v="99 - MULTIPROVINCIAL"/>
    <n v="0"/>
    <n v="63890446.310000002"/>
    <n v="45823319.289999999"/>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4 - TRANSFERENCIAS CORRIENTES A EMPRESAS PÚBLICAS NO FINANCIERAS"/>
    <s v="N"/>
    <s v="00 - N/A"/>
    <s v="20 - FONDOS CON DESTINO ESPECÍFICO"/>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25203.75"/>
    <n v="25203.75"/>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9 - TRANSFERENCIAS CORRIENTES A OTRAS INSTITUCIONES PÚBLICAS"/>
    <s v="N"/>
    <s v="00 - N/A"/>
    <s v="20 - FONDOS CON DESTINO ESPECÍFICO"/>
    <s v="(en blanco)"/>
    <s v="99 - MULTIPROVINCIAL"/>
    <n v="0"/>
    <n v="3805500"/>
    <n v="38055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94234807"/>
    <n v="45113128"/>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67271422"/>
    <n v="267271422"/>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en blanco)"/>
    <s v="25 - SANTIAGO"/>
    <n v="0"/>
    <n v="62822171"/>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731048489"/>
    <n v="699363706.8600000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326979781.00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1705387"/>
    <n v="198904674.69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en blanco)"/>
    <s v="99 - MULTIPROVINCIAL"/>
    <n v="0"/>
    <n v="120000000"/>
    <n v="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3547315858"/>
    <n v="3307655646.589999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71544267"/>
    <n v="271544267.00000012"/>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2103519670.45"/>
    <n v="1963405994.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250002252.99999994"/>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en blanco)"/>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40000000"/>
    <n v="39838450.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43925000"/>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100050"/>
    <n v="5000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862300"/>
    <n v="860871.43"/>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440000"/>
    <n v="143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n v="0"/>
  </r>
  <r>
    <s v="2025"/>
    <x v="0"/>
    <x v="0"/>
    <x v="0"/>
    <x v="4"/>
    <s v="2 - Poder Ejecutivo"/>
    <s v="0211 - MINISTERIO DE OBRAS PÚBLICAS Y COMUNICACIONES"/>
    <s v="0001 - MINISTERIO DE OBRAS PUBLICAS Y COMUNICACIONES"/>
    <s v="1 - SERVICIOS  GENERALES"/>
    <s v="1.1 - Administración general"/>
    <s v="1.1.98 - Investigación y desarrollo relacionado con la administración general"/>
    <s v="2.4 - TRANSFERENCIAS CORRIENTES"/>
    <s v="2.4.1 - TRANSFERENCIAS CORRIENTES AL SECTOR PRIVADO"/>
    <s v="N"/>
    <s v="00 - N/A"/>
    <s v="20 - FONDOS CON DESTINO ESPECÍFICO"/>
    <s v="(en blanco)"/>
    <s v="99 - MULTIPROVINCIAL"/>
    <n v="0"/>
    <n v="350000"/>
    <n v="35000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821709386"/>
    <n v="756870627.99999976"/>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2497355080"/>
    <n v="2237046437.63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615759669"/>
    <n v="577574260.57000005"/>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en blanco)"/>
    <s v="99 - MULTIPROVINCIAL"/>
    <n v="0"/>
    <n v="475000"/>
    <n v="4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2925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263396773.52000001"/>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10000000"/>
    <n v="52721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120436988.83000001"/>
    <n v="76012395.15999998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68528000"/>
    <n v="14826426.91000000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30000000"/>
    <n v="106343853.31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73154267"/>
    <n v="1526413895.14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9563011.169999979"/>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98874606"/>
    <n v="2988746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35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8900000"/>
    <n v="2740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en blanco)"/>
    <s v="99 - MULTIPROVINCIAL"/>
    <n v="0"/>
    <n v="49400200"/>
    <n v="40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9000000"/>
    <n v="47895646.120000005"/>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2875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91104888"/>
    <n v="80121976.079999983"/>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99433082"/>
    <n v="277026886"/>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2475309"/>
    <n v="2475308"/>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221834546"/>
    <n v="139165235.63000003"/>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582856474"/>
    <n v="539937739.05000019"/>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69657636"/>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34683132"/>
    <n v="208908969.73999995"/>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10646289.20999998"/>
    <n v="167394853.55000001"/>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266985449"/>
    <n v="262437449"/>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836056383"/>
    <n v="274458186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99042000"/>
    <n v="90931169.529999971"/>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50000000"/>
    <n v="46365083.34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66700000"/>
    <n v="166700000.0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159100000"/>
    <n v="159099999.9999999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3918896"/>
    <n v="13918895.5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169226208"/>
    <n v="110304834.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21500000"/>
    <n v="121500000.0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54224033"/>
    <n v="354224032.91000003"/>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32896030"/>
    <n v="2962694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90000003"/>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7367125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2634320365"/>
    <n v="2391357406.809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5440265282"/>
    <n v="15416462197.31999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7 - TRANSFERENCIAS CORRIENTES AL SECTOR EXTERNO"/>
    <s v="N"/>
    <s v="00 - N/A"/>
    <s v="10 - FONDO GENERAL"/>
    <s v="(en blanco)"/>
    <s v="99 - MULTIPROVINCIAL"/>
    <n v="0"/>
    <n v="17291037"/>
    <n v="0"/>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680727278"/>
    <n v="678966574.4100002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2200000"/>
    <n v="1187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en blanco)"/>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80094062"/>
    <n v="74170964.81000001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22450000"/>
    <n v="22407348.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54039167"/>
    <n v="54039167.000000015"/>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8405218.44999999"/>
    <n v="136433434.5"/>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014000"/>
    <n v="1014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1000000"/>
    <n v="9970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18047496.359999999"/>
    <n v="13754832.14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2252503.64"/>
    <n v="2251932.3499999996"/>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150000"/>
    <n v="125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63377397.630000003"/>
    <n v="63377397.630000003"/>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21024000"/>
    <n v="18803139.23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83818850"/>
    <n v="8381885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450000000"/>
    <n v="4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58868000"/>
    <n v="58633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83357184762"/>
    <n v="78516934846.369995"/>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20510734640"/>
    <n v="14056072121.84"/>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5093710"/>
    <n v="5093710"/>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501687700"/>
    <n v="1501687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3586500"/>
    <n v="35865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800000"/>
    <n v="71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440000"/>
    <n v="335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590000"/>
    <n v="5408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6289600"/>
    <n v="5604123.4199999999"/>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3400000"/>
    <n v="2891902.8800000004"/>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699984"/>
    <n v="1672558.440000000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537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509416141.67000002"/>
    <n v="509416139.53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5570015.9900000002"/>
    <n v="412973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341103913"/>
    <n v="31749075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1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0"/>
    <n v="181192465.94"/>
    <n v="173492059.09999999"/>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3123695.83"/>
    <n v="3123695.8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en blanco)"/>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538262"/>
    <n v="39563147.03999999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0"/>
    <n v="22767"/>
    <n v="13322.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en blanco)"/>
    <s v="99 - MULTIPROVINCIAL"/>
    <n v="0"/>
    <n v="12309"/>
    <n v="5203.8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33326"/>
    <n v="43447.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10663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3 - PAPEL, CARTÓN E IMPRESOS"/>
    <s v="S"/>
    <s v="00 - N/A"/>
    <s v="70 - DONACION EXTERNA"/>
    <s v="(en blanco)"/>
    <s v="99 - MULTIPROVINCIAL"/>
    <n v="0"/>
    <n v="90200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8943512.5"/>
    <n v="4056494"/>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103768502.8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522790780.42000008"/>
    <n v="347837412.33999997"/>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18619578.38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8999999"/>
    <n v="68142598.840000004"/>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30000001"/>
    <n v="231262867.57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en blanco)"/>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en blanco)"/>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11536919.779999999"/>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en blanco)"/>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en blanco)"/>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en blanco)"/>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en blanco)"/>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379611815.19"/>
    <n v="40878975.829999998"/>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en blanco)"/>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18387117.43000001"/>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1411497.469999999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4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00000000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4164561.41"/>
    <n v="3267326.4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42189477.920000002"/>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15622535.309999999"/>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4223338.74"/>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23110400"/>
    <n v="8161207.660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24196574.210000001"/>
    <n v="14682364.46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en blanco)"/>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75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12192708.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60623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699999992"/>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660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30170000"/>
    <n v="139446831.0799999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2427458.6800000002"/>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684012.3200000003"/>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16332.1600000001"/>
    <n v="829178.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6573119.1300000008"/>
    <n v="75636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68020"/>
    <n v="791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5175508"/>
    <n v="2325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1154105"/>
    <n v="11541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5066026.2600000007"/>
    <n v="4747507.2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1361527.99"/>
    <n v="370557.2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4600987.709999993"/>
    <n v="25354499.35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56990317.050000012"/>
    <n v="30964089.25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6005221.4199999999"/>
    <n v="5086632.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7792389.280000001"/>
    <n v="17792389.28000000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3174057.59"/>
    <n v="2599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397412.74000000005"/>
    <n v="300952.7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19664356.549999997"/>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5079327.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12729993.739999998"/>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12997995.55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9931829.40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5604790.5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15077287.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9897072.309999998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4274131.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21928824.87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3574199.4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16495436.50000000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4931297.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10024940.80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1031797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4741047.59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n v="17048"/>
    <s v="13 - LA VEGA"/>
    <n v="0"/>
    <n v="7378939.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n v="17052"/>
    <s v="13 - LA VEGA"/>
    <n v="0"/>
    <n v="4953543.0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n v="17053"/>
    <s v="28 - MONSENOR NOUEL"/>
    <n v="0"/>
    <n v="4502820.09"/>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791526530.00999999"/>
    <n v="585117767.49000001"/>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en blanco)"/>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136650912"/>
    <n v="12420267.689999999"/>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50510282.229999997"/>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en blanco)"/>
    <s v="25 - SANTIAGO"/>
    <n v="0"/>
    <n v="525631.64"/>
    <n v="525631.64"/>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7368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22515483.32"/>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378482.299999999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36610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4999999997"/>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21611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280000000"/>
    <n v="98997602.74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4187180.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197376.24"/>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67910.05"/>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10000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829423.60000000009"/>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788382.53"/>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6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32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488715.45000000007"/>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599671134"/>
    <n v="588929458.50999987"/>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en blanco)"/>
    <s v="99 - MULTIPROVINCIAL"/>
    <n v="0"/>
    <n v="274824341"/>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15437068.469999999"/>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6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1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61748.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365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5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28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725576.99999999977"/>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3259583.34"/>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455585.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5181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2085214.8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4000000"/>
    <n v="51903283.54999999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n v="16938"/>
    <s v="18 - PUERTO PLATA"/>
    <n v="0"/>
    <n v="54567902.619999997"/>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77368120.24000001"/>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38452106"/>
    <n v="283059650.45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6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570000000"/>
    <n v="369501961.01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7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90000007"/>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en blanco)"/>
    <s v="99 - MULTIPROVINCIAL"/>
    <n v="0"/>
    <n v="2137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323694037.72"/>
    <n v="685552507.37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49141547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554319881.0000005"/>
    <n v="1551683787.43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n v="15347"/>
    <s v="32 - SANTO DOMINGO"/>
    <n v="0"/>
    <n v="170894705"/>
    <n v="17017497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60 - CREDITO EXTERNO"/>
    <n v="15347"/>
    <s v="32 - SANTO DOMINGO"/>
    <n v="0"/>
    <n v="72000000"/>
    <n v="71374511.5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226483670"/>
    <n v="226080593.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24745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75309270.08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3537000"/>
    <n v="3536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6426505"/>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1601029631"/>
    <n v="1601029630.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736148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099998"/>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9792585.4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1224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53908892"/>
    <n v="53908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422008968.3400002"/>
    <n v="1608062524.08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97515464.710000008"/>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7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5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89497795"/>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6872434.0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40218963"/>
    <n v="130207431.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3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8"/>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4555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05639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37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2715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2784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4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37033623.840000004"/>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88626062"/>
    <n v="81498497.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7.99999998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56553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4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0"/>
    <n v="39152152"/>
    <n v="39152151.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45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200000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6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305967387"/>
    <n v="304072404.9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80000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89814442.85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50610599.52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55708520.829999998"/>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5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25263014.1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60 - CREDITO EXTERNO"/>
    <n v="15317"/>
    <s v="25 - SANTIAGO"/>
    <n v="0"/>
    <n v="162315168"/>
    <n v="158564261.27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121820615"/>
    <n v="119999330.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164289465.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7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80733555.50999999"/>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258712926"/>
    <n v="258712925.34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313652107.8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60 - CREDITO EXTERNO"/>
    <n v="15324"/>
    <s v="30 - HATO MAYOR"/>
    <n v="0"/>
    <n v="24090518"/>
    <n v="24089850.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4842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63418370"/>
    <n v="263418369.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77867857.24000001"/>
    <n v="247389660.6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8024475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129498917"/>
    <n v="117269052.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58561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3265037"/>
    <n v="23265036.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214836146"/>
    <n v="196462026.0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52774647.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177684051"/>
    <n v="171714086.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86035256"/>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1436661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45824262.230000004"/>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685569748.60000002"/>
    <n v="481292645.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2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62698397.719999999"/>
    <n v="36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0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88372882.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34750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1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1"/>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3"/>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185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2556566281.8000002"/>
    <n v="2551186242.9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92005483"/>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14120676.2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16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36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2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1051088566.95"/>
    <n v="1051088566.81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380849000"/>
    <n v="338559320.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PUENTE PEATONAL Y MOTORIZADO EN LA AUTOPISTA JUAN PABLO DUARTE, MUNICIPIO VILLA ALTAGRACIA, PROVINCIA SAN CRISTÓBAL."/>
    <s v="10 - FONDO GENERAL"/>
    <n v="16988"/>
    <s v="21 - SAN CRISTOBAL"/>
    <n v="0"/>
    <n v="44337255.560000002"/>
    <n v="44337255.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n v="17006"/>
    <s v="19 - HERMANAS MIRABAL"/>
    <n v="0"/>
    <n v="53348117.21999999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CARRETERA VILLA TAPIA CRUCE DEL HOSPITAL-PALMAR SALCEDO, MUNICIPIO VILLA TAPIA PROVINCIA HERMANAS MIRABAL"/>
    <s v="10 - FONDO GENERAL"/>
    <n v="17065"/>
    <s v="19 - HERMANAS MIRABAL"/>
    <n v="0"/>
    <n v="17697912.68"/>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136415340.64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64372926"/>
    <n v="164372925.11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55296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399.999999999068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6"/>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5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69657369"/>
    <n v="69657368.53999999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830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8951385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8165421.8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228914714"/>
    <n v="228914713.00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8000"/>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1969103.3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7"/>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3"/>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0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9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7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115940000"/>
    <n v="115939728.1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2497566"/>
    <n v="42497326.2000000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9503211"/>
    <n v="9485519.7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0517000"/>
    <n v="20516498.37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1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4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14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4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3652800"/>
    <n v="83651827.1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24887136"/>
    <n v="24887135.62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87202259"/>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39893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6165297"/>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93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8882973.050000000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3584000"/>
    <n v="103583893.15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24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17343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10000000"/>
    <n v="9991547.1699999999"/>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3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5000000"/>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61045295.82"/>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8647538.049999998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3454781.2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43523988.03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846842.9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205754356.2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81500000"/>
    <n v="45065306.99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82832871.99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29094971.8900001"/>
    <n v="893324496.7600001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982908843.399999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44512299.26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34362987.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847599.220000000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71500779.43000001"/>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66246.24000000000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n v="17069"/>
    <s v="11 - LA ALTAGRACIA"/>
    <n v="0"/>
    <n v="347507.3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49999999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3999999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37639213.42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3999998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48843225.35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100000001"/>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n v="4063432.729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5049856.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n v="17069"/>
    <s v="11 - LA ALTAGRACIA"/>
    <n v="0"/>
    <n v="15452492.6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64357.4400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159173301.65999997"/>
    <n v="60318148.7800000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9591167.60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660302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60438728.59999999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33116416.08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09999999"/>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699999988"/>
    <n v="40180212.31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10644831.81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6296747.719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700000003"/>
    <n v="21309581.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5050483.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000000000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71095197.95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44761.5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38182847.37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91224577.07000000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09999999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7000000011"/>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1492799.14"/>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8999999994"/>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9857680.17000000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3245409.29"/>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4087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en blanco)"/>
    <s v="99 - MULTIPROVINCIAL"/>
    <n v="0"/>
    <n v="374471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0564752.29000014"/>
    <n v="332002207.71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22942105.27"/>
    <n v="19488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69999985"/>
    <n v="26459649.37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8129197.4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69999999"/>
    <n v="905039.6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400000013"/>
    <n v="876816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69999996"/>
    <n v="32302356.46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3"/>
    <n v="7920688.01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600000005"/>
    <n v="3652688.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2357943.909999996"/>
    <n v="29736483.4100000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943"/>
    <n v="12321393.04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5248733.240000002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9"/>
    <n v="1143365.599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148644.819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59999997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200000001"/>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96"/>
    <n v="349163458.34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0000007"/>
    <n v="3344832.8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2958571.93"/>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2000000"/>
    <n v="217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7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164510082.66"/>
    <n v="18154782.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12590528.390000001"/>
    <n v="322446.0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709421.95"/>
    <n v="310303.78000000003"/>
  </r>
  <r>
    <s v="2025"/>
    <x v="0"/>
    <x v="0"/>
    <x v="1"/>
    <x v="6"/>
    <s v="2 - Poder Ejecutivo"/>
    <s v="0220 - MINISTERIO DE ECONOMÍA, PLANIFICACIÓN Y DESARROLLO"/>
    <s v="0001 - MINISTERIO DE ECONOMIA, PLANIFICACION Y DESARROLLO"/>
    <s v="3 - PROTECCIÓN DEL MEDIO AMBIENTE"/>
    <s v="3.3 - Cambio Climático"/>
    <s v="3.3.05 - Reducción del riesgo de desastres climáticos"/>
    <s v="2.2 - CONTRATACIÓN DE SERVICIOS"/>
    <s v="2.2.8 - OTROS SERVICIOS NO INCLUIDOS EN CONCEPTOS ANTERIORES"/>
    <s v="S"/>
    <s v="00 - N/A"/>
    <s v="60 - CREDITO EXTERNO"/>
    <s v="(en blanco)"/>
    <s v="99 - MULTIPROVINCIAL"/>
    <n v="0"/>
    <n v="9261769.6900000013"/>
    <n v="6462526.0300000003"/>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10222785.98"/>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4878732"/>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en blanco)"/>
    <s v="99 - MULTIPROVINCIAL"/>
    <n v="0"/>
    <n v="201819.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355938"/>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191733.6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263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618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18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283584.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92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56784417.06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236655798.29000002"/>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305012"/>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104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10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67922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4344265"/>
    <n v="21051816.210000001"/>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7"/>
    <n v="249034.8699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8379403.1600000011"/>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183083295"/>
    <n v="94348595.50999997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70064.649999999994"/>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1820861.080000006"/>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909915.4100000001"/>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2999995"/>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35285000.280000001"/>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119128669"/>
    <n v="86582352.340000004"/>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5478000"/>
    <n v="13413666.6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1019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622920"/>
    <n v="1991864.78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87841.4699999999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5948507.699999998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74824110"/>
    <n v="42022650.0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14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4105778"/>
    <n v="1082574.5699999998"/>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90042293"/>
    <n v="59004229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40196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39331254"/>
    <n v="3543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13804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300000"/>
    <n v="3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2255341"/>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614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50008.6"/>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42648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4200000"/>
    <n v="218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6466181.9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26985890.11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8763975.12999999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23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6788900.53"/>
    <n v="79406833.18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699294.2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78096063.63999999"/>
    <n v="187654967.93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3524007.060000002"/>
    <n v="17349070.8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42090935.780000001"/>
    <n v="36543143.10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1653917.3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60.28"/>
    <n v="156377159.45000002"/>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2285683.9"/>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25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358533.1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
    <n v="1116140779.64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3999999"/>
    <n v="201197865.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1000011"/>
    <n v="535273586.1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13010000"/>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3000000"/>
    <n v="30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25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00500000"/>
    <n v="1005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0100000"/>
    <n v="201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7700000"/>
    <n v="7700000"/>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6610148"/>
    <n v="3661014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2955200"/>
    <n v="129552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8100000"/>
    <n v="18100000.000000004"/>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100000000"/>
    <n v="10000000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9250000"/>
    <n v="5269001.44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2450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33685429.469999999"/>
    <n v="15592475.5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4529686"/>
    <n v="243667.2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549000"/>
    <n v="753856.03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100114"/>
    <n v="10011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34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445874.54"/>
    <n v="4087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86812"/>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1109516.04"/>
    <n v="30143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3236"/>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2841298.510000002"/>
    <n v="10222884.869999999"/>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944647.21"/>
    <n v="741867.73"/>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1484231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4268265"/>
    <n v="3797207.5900000003"/>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8737990"/>
    <n v="6497679.75"/>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4645658"/>
    <n v="3204385.300000000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89875"/>
    <n v="36718.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12907265"/>
    <n v="5697547.2999999998"/>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0"/>
    <n v="13309064.91"/>
    <n v="963868.44"/>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782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32 - SANTO DOMINGO"/>
    <n v="0"/>
    <n v="55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405530.71999999974"/>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2570471.4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45312.000000000015"/>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1484889.83"/>
    <n v="1484889.83"/>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en blanco)"/>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1173125"/>
    <n v="2968827.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297000"/>
    <n v="664631.8999999999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70000000"/>
    <n v="44405589.459999993"/>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56881024.609999992"/>
    <n v="5602580.389999998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5732175.9299999997"/>
    <n v="1506319.8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815476.56"/>
    <n v="7740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406968092.5"/>
    <n v="51553236.8699999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36299995.869999997"/>
    <n v="1792485.34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7819121.4500000002"/>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857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710858000"/>
    <n v="604371869.04999983"/>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7561238.189999998"/>
    <n v="20727060.75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7654518.3000000007"/>
    <n v="2298359.1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2025502.97"/>
    <n v="996715.61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0"/>
    <n v="16727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51374400"/>
    <n v="44487182.149999999"/>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6580000"/>
    <n v="6347478.070000000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205925000"/>
    <n v="16563204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623042800"/>
    <n v="594786699.2599999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12399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42220000"/>
    <n v="24827294.44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35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13956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84516734"/>
    <n v="54983440.760000005"/>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143970.20000000001"/>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76099"/>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39630.89"/>
    <n v="223594.33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81910"/>
    <n v="48167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6813301.7699999996"/>
    <n v="1954606.9000000001"/>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en blanco)"/>
    <s v="99 - MULTIPROVINCIAL"/>
    <n v="0"/>
    <n v="19725779.579999998"/>
    <n v="19725779.579999998"/>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6916632.32"/>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5"/>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1050000"/>
    <n v="493716.59"/>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37633945"/>
    <n v="19744809.10999999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3034360"/>
    <n v="1848563.01"/>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83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1388991.09"/>
    <n v="4480843.2299999995"/>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en blanco)"/>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en blanco)"/>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4728103"/>
    <n v="3369734.6"/>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277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4476750"/>
    <n v="838159.67"/>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1305300"/>
    <n v="23783.75"/>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3571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8313259.110000014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2168364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1385792.33000001"/>
    <n v="128467339.7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7000000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
    <n v="76036455.93999998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5435252.6700000009"/>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15005409.04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51057264.560000002"/>
    <n v="50799755.30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66"/>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867632.72999999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00000000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1098827.879999999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00000000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7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90000000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0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3664757.01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1866487.1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28284.619999999995"/>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599999994"/>
    <n v="8275822.859999999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7242870.7300000004"/>
    <n v="7242870.359999999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0000000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20234035.43"/>
    <n v="17069106.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2732001"/>
    <n v="2246942.73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10797830.01"/>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26317999"/>
    <n v="25761130.48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9117700"/>
    <n v="4106409.23999999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48045626.569999993"/>
    <n v="40900754.27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14669814.17000000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71736.17"/>
    <n v="865736.13"/>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25147637.279999997"/>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110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8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12000000"/>
    <n v="85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6000000"/>
    <n v="6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1074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8500000"/>
    <n v="64491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17000000"/>
    <n v="14131999.99"/>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3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8743578.359999999"/>
    <n v="14040627.67"/>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38758369"/>
    <n v="1957025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31906972"/>
    <n v="14333542.43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7687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469350"/>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64253000"/>
    <n v="4284149.13"/>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en blanco)"/>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46450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en blanco)"/>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17568100"/>
    <n v="465939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12621208"/>
    <n v="1628950.1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en blanco)"/>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3261327"/>
    <n v="1297077.4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200314"/>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876598"/>
    <n v="807659.59000000008"/>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703580.96"/>
    <n v="612369.73"/>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511055.04000000004"/>
    <n v="370467.77999999997"/>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4763422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349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21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120000"/>
    <n v="111176.81"/>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4782617"/>
    <n v="2597712.74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15256000"/>
    <n v="15254857.5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2075000"/>
    <n v="156331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1288268.3900000001"/>
    <n v="709718.59"/>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740872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5857.16"/>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59662.74"/>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6262180"/>
    <n v="1881774.9300000004"/>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4680500"/>
    <n v="2857329.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8068250"/>
    <n v="7310553.3600000003"/>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13722927.620000001"/>
    <n v="8372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769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53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7"/>
    <n v="10235744.62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205008994"/>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14054248.859999999"/>
    <n v="13757292.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5640088.2300000004"/>
    <n v="5640088.2299999995"/>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13077706.27"/>
    <n v="112479206.27"/>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9601991.1899999995"/>
    <n v="8601964.549999998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21506621"/>
    <n v="3838118.37999999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5612298"/>
    <n v="5322894.02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20000"/>
    <n v="414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36296126"/>
    <n v="31946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00000"/>
    <n v="6204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45423138"/>
    <n v="11409414.69999999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7622275"/>
    <n v="5842253.9000000004"/>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103538629"/>
    <n v="73983502.96000000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6918700"/>
    <n v="1753407.2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1232400"/>
    <n v="469192.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480329.12000000011"/>
    <n v="68737.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62804380.039999999"/>
    <n v="49404880.2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23473703"/>
    <n v="3764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01 - DISTRITO NACIONAL"/>
    <n v="0"/>
    <n v="623381"/>
    <n v="47194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824391675.53000009"/>
    <n v="823604863.9700001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2077791"/>
    <n v="2077789.93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559638078.20000005"/>
    <n v="1828295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30289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23860347.609999999"/>
    <n v="15518040.68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1792675409.3"/>
    <n v="16216876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154817696.82999998"/>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53506800.85000002"/>
    <n v="1653564.34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79641.99"/>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211621.97"/>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39609.4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707131"/>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20919533.690000005"/>
    <n v="8076106.570000000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10000488.51"/>
    <n v="6464845.889999998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53266675.060000002"/>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1018564.1999999974"/>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84000000"/>
    <n v="36003657.78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47815441.529999979"/>
    <n v="11413688.760000002"/>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5082295.969999999"/>
    <n v="7451655.57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4376543"/>
    <n v="716291.06"/>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2625227.029999999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894135"/>
    <n v="1326834.17"/>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276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44400"/>
    <n v="28259.35"/>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24486108.91"/>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4688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21919763.869999997"/>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2294610.059999999"/>
    <n v="6763676.999999999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509210.24"/>
    <n v="351090.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860649.69"/>
    <n v="860649.65"/>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87305100.539999992"/>
    <n v="11451010.92"/>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3715261"/>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492121.16999999993"/>
    <n v="407979.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30137.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165000"/>
    <n v="160128.35999999999"/>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66680.39999999991"/>
    <n v="766680.389999999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130069.66000000015"/>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67076.51999999996"/>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75307.05"/>
    <n v="74919.97"/>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0"/>
    <n v="10305"/>
    <n v="1030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0"/>
    <n v="30168.799999999999"/>
    <n v="30168"/>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5958366.129999999"/>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20270990.009999998"/>
    <n v="17239379.259999998"/>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7805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8012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238610"/>
    <n v="234242.5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9733599.280000001"/>
    <n v="26638439"/>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74433.8799999999"/>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29774.59999999986"/>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340877.21"/>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4876056.990000002"/>
    <n v="14451805.659999995"/>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908846.32000000007"/>
    <n v="435119.1"/>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1730202.63"/>
    <n v="0"/>
  </r>
  <r>
    <s v="2025"/>
    <x v="0"/>
    <x v="0"/>
    <x v="1"/>
    <x v="7"/>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126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6085701.4100000001"/>
    <n v="688494.6"/>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776373.92"/>
    <n v="123640.4"/>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4 - VEHÍCULOS Y EQUIPO DE TRANSPORTE, TRACCIÓN Y ELEVACIÓN"/>
    <s v="N"/>
    <s v="00 - N/A"/>
    <s v="10 - FONDO GENERAL"/>
    <s v="(en blanco)"/>
    <s v="99 - MULTIPROVINCIAL"/>
    <n v="0"/>
    <n v="1097656.3"/>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39648"/>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en blanco)"/>
    <s v="99 - MULTIPROVINCIAL"/>
    <n v="0"/>
    <n v="435720.37"/>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34085306.109999999"/>
    <n v="30084299.38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4553799.9400000013"/>
    <n v="3901459.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545566.4"/>
    <n v="1946386.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82457100.480000004"/>
    <n v="80656414.59999997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22872739.809999999"/>
    <n v="21384054.05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6829933.7400000002"/>
    <n v="6642467.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9775770"/>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1943489.86"/>
    <n v="185024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103779768.70999999"/>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22768730.260000002"/>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4790627.3"/>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7476374.7000000002"/>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30852531.920000002"/>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9873276.22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4874166.6499999994"/>
    <n v="4362935.399999999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1995299.0299999998"/>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1359962.72"/>
    <n v="1359777.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2819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16195104.699999999"/>
    <n v="12559161.410000002"/>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9430420"/>
    <n v="992769.99"/>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67758629.649999991"/>
    <n v="51455134.10000000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44035267"/>
    <n v="25417996.75999999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1014602"/>
    <n v="155701"/>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8745315"/>
    <n v="2555759.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918799"/>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59999999"/>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242512986"/>
    <n v="185194464.38"/>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5"/>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26225422"/>
    <n v="20882996.73000000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587455"/>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60000002"/>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567564684"/>
    <n v="142612599.3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26476222"/>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742498"/>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27638134"/>
    <n v="84129576.93000002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37376592.06000006"/>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29482472"/>
    <n v="105482470.53999999"/>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27051484"/>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18317821"/>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85715314"/>
    <n v="74927384.189999998"/>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24936931"/>
    <n v="14564170.449999999"/>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62109708"/>
    <n v="40629848.510000005"/>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24730811.289999999"/>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5806184.950000000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2273596.1"/>
    <n v="2196390.88"/>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447031.2"/>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90521"/>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946972"/>
    <n v="681182.64"/>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840033"/>
    <n v="650601.2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n v="36816"/>
  </r>
  <r>
    <s v="2025"/>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0"/>
    <n v="252995"/>
    <n v="24225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4288229.380000001"/>
    <n v="13511514.919999998"/>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465505"/>
    <n v="465502.92"/>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038643"/>
    <n v="2831410.98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737146"/>
    <n v="678146"/>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459138"/>
    <n v="28178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1637384"/>
    <n v="1042190.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2328819"/>
    <n v="1756393.6600000001"/>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284117"/>
    <n v="24462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5056246"/>
    <n v="5786962.709999999"/>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1277519"/>
    <n v="9196263.74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21830"/>
    <n v="2183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330707"/>
    <n v="1724970.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5571"/>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37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197457.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28824"/>
    <n v="357676.88"/>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430000"/>
    <n v="311982.56"/>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335612"/>
    <n v="872268.86"/>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2811748.86"/>
    <n v="2811627.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4131233.4799999991"/>
    <n v="3943627.46"/>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296230.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2550942.3999999994"/>
    <n v="2070942.4"/>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302139.1799999997"/>
    <n v="3079580.0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2878653.7600000002"/>
    <n v="2878649.5799999996"/>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624159.62"/>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4175.86"/>
    <n v="984794.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37823463.060000002"/>
    <n v="20073175.1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653828"/>
    <n v="532789.1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en blanco)"/>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224789"/>
    <n v="224475.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353903"/>
    <n v="302324.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en blanco)"/>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2380563.6"/>
    <n v="772966.92"/>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8248963"/>
    <n v="8248961.3699999992"/>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130275"/>
    <n v="129433.02"/>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148910"/>
    <n v="147098.79999999999"/>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50842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55875"/>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en blanco)"/>
    <s v="99 - MULTIPROVINCIAL"/>
    <n v="0"/>
    <n v="26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462150"/>
    <n v="462149.3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87197.4099999997"/>
    <n v="3087197.41"/>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1004255.51"/>
    <n v="1004255.51"/>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4328606.959999999"/>
    <n v="4019373.58"/>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999725"/>
    <n v="2935878.7600000007"/>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61905"/>
    <n v="34884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2322910"/>
    <n v="2321450.68000000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674801.6399999997"/>
    <n v="2674800.83"/>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108505.52000000002"/>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34720230.549999997"/>
    <n v="23027127.3000000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6421803"/>
    <n v="595048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143528630"/>
    <n v="6129013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9604930.6600000001"/>
    <n v="8832621.1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19162813.920000002"/>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60031620.579999998"/>
    <n v="11972081.88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183795.7999999998"/>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965530"/>
    <n v="1855144.98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9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775089"/>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315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722386"/>
    <n v="689002"/>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1013712"/>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3775412"/>
    <n v="2319481.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12331000"/>
    <n v="11542197.38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700000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3820908"/>
    <n v="22851972.14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20018725"/>
    <n v="3356742.559999999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en blanco)"/>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7540708.9700000007"/>
    <n v="2475071.9400000004"/>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6742228.510000005"/>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3201605.1399999997"/>
    <n v="675165.14"/>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17559540"/>
    <n v="5429860.300000000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75181934"/>
    <n v="20832103.830000002"/>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34566595"/>
    <n v="1644381.5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200000"/>
    <n v="2367231.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39159600"/>
    <n v="391146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23900000"/>
    <n v="18820582.39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2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14800000"/>
    <n v="87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2544520"/>
    <n v="1010825.26"/>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1025000"/>
    <n v="478639.20999999996"/>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6807123"/>
    <n v="4742405.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88000000"/>
    <n v="54885325.31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9404944"/>
    <n v="1229764.60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65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3584344"/>
    <n v="2719296.07"/>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474500"/>
    <n v="473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1960971.83"/>
    <n v="1709989.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318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30000"/>
    <n v="25148.1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602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295608353.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52660361.16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3052017.9299999997"/>
    <n v="2398854.48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19519.6599999999"/>
    <n v="817782.67999999993"/>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7654027.75"/>
    <n v="5540166.8899999987"/>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247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2237147.5"/>
    <n v="1248900.6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417370"/>
    <n v="417369.5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253940"/>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2033000"/>
    <n v="863207.97"/>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352188.2400000002"/>
    <n v="1351810.2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51608.8"/>
    <n v="217766.9000000000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2605319.0799999982"/>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72812213.77999997"/>
    <n v="170625195.89999998"/>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87849497.75"/>
    <n v="81492974.75"/>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20 - FONDOS CON DESTINO ESPECÍFICO"/>
    <s v="(en blanco)"/>
    <s v="99 - MULTIPROVINCIAL"/>
    <n v="0"/>
    <n v="15000000"/>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268275791.09999996"/>
    <n v="216913587.32999998"/>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20 - FONDOS CON DESTINO ESPECÍFICO"/>
    <s v="(en blanco)"/>
    <s v="99 - MULTIPROVINCIAL"/>
    <n v="0"/>
    <n v="40000000"/>
    <n v="0"/>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10853851"/>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315889041.14999998"/>
    <n v="292323470.33000004"/>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95029802.310000002"/>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31554118.23"/>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819.38999999943189"/>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16155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19500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8958597"/>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75165"/>
    <n v="0"/>
  </r>
  <r>
    <s v="2025"/>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283671"/>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518596"/>
    <n v="0"/>
  </r>
  <r>
    <s v="2025"/>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54000"/>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2273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2601080.640000001"/>
    <n v="5066642.9899999993"/>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57079062"/>
    <n v="27090075.43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712632"/>
    <n v="123918.88"/>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300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5265"/>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1588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4973498.730000000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2623019655.8699999"/>
    <n v="71308957.88999998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28522625"/>
    <n v="7626557.850000000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905203"/>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902857278.97000003"/>
    <n v="8892999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89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138858374.70999998"/>
    <n v="115676053.55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9592037"/>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8896130.1500000358"/>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1310650"/>
    <n v="1084699.99"/>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469089.93999993801"/>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5.0000011920928955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2.9999999329447746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1099999938160181"/>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1.9999999552965164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10768519.900000006"/>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75722888.829999983"/>
    <n v="61456267.879999995"/>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6656600"/>
    <n v="46131237.10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1692764.210000001"/>
    <n v="26289691.71000000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44190585.359999999"/>
    <n v="29656393.25000000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477212291.09000003"/>
    <n v="357391326.43000007"/>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7213332.5300000003"/>
    <n v="2724338.4699999997"/>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628000"/>
    <n v="56876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356100"/>
    <n v="242434.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2621500"/>
    <n v="1683594.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731420"/>
    <n v="206047.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9925901"/>
    <n v="5826968.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8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92000"/>
    <n v="64510.6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99285.199999999721"/>
    <n v="99285.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14290448.309999999"/>
    <n v="4519599.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1592000"/>
    <n v="3068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9664.2000000000116"/>
    <n v="9664.200000000000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640625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331617.31999999983"/>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393402"/>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38000000"/>
    <n v="37800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55362803.18"/>
    <n v="52950487.579999998"/>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4622652.8699999992"/>
    <n v="4240677.05"/>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8"/>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3265294.41"/>
    <n v="13265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11857006.469999999"/>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1600225.0699999998"/>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9.9999997764825821E-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19108195.400000006"/>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12602381.300000001"/>
    <n v="850587.6599999999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20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3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7001922.779999986"/>
    <n v="8437864.949999999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1842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15252664.5"/>
    <n v="10754361.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298100"/>
    <n v="215798.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1946248.3399999999"/>
    <n v="1944371.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32794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14641537.649999999"/>
    <n v="14323772.63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50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92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61073062.789999992"/>
    <n v="49465464.160000004"/>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3578192.41"/>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0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5884466"/>
    <n v="4681609.3900000006"/>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6089182"/>
    <n v="6054567.659999999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739"/>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1357459.2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2823765"/>
    <n v="2127131.3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4554914"/>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3397540"/>
    <n v="2717951.639999999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1209885"/>
    <n v="967827.9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2183347"/>
    <n v="2180688.8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3357769.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5281665"/>
    <n v="2342331.3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4311735"/>
    <n v="2472108.42"/>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3705000"/>
    <n v="2956398.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500000003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506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2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9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03"/>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875380.5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4503826"/>
    <n v="3602981.4"/>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4256672"/>
    <n v="3405256.91"/>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11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6395880"/>
    <n v="5116623.2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2865520"/>
    <n v="2863517.5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3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36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7084230"/>
    <n v="2338659.5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57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2217908"/>
    <n v="1118434.649999999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41196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1124634"/>
    <n v="77392.1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4114581.539999999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749788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1437844"/>
    <n v="690674.89"/>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3074540"/>
    <n v="1874534.8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624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0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2215575"/>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3208068"/>
    <n v="3190225.7199999997"/>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1483357"/>
    <n v="1016204.8400000001"/>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900000002235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128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3766943"/>
    <n v="2181473.7599999998"/>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1478006"/>
    <n v="1477977.62"/>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959"/>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5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4414053.9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40395"/>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8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82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380797.78"/>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5308520.640000000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4325223"/>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3184351.67"/>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2168650"/>
    <n v="1734840.0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10031772"/>
    <n v="9649686.589999999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14735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5127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7598208"/>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3018755"/>
    <n v="3011965.4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0991523"/>
    <n v="9274302.0599999987"/>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415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2178275"/>
    <n v="2174845.79"/>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2158275"/>
    <n v="2152142.58"/>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6842402"/>
    <n v="6826655.2699999996"/>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5163747"/>
    <n v="4130917.56"/>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5114591"/>
    <n v="4091739.55"/>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3910817"/>
    <n v="3128573.2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6333497"/>
    <n v="3486712.6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734006.73"/>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5078223"/>
    <n v="4062497.85"/>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2165816"/>
    <n v="2161095.87"/>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955074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2166016"/>
    <n v="2161095.87"/>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6796334"/>
    <n v="4099039.7"/>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2774713"/>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945764.7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3452914.66"/>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310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5020009"/>
    <n v="4015927.02"/>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4972048"/>
    <n v="3977557.78"/>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3109108.650000000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5212540"/>
    <n v="5137471.42"/>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50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4980208"/>
    <n v="3984086.13"/>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300000006"/>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6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4033639"/>
    <n v="3977569.12"/>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79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200000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9441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7429890"/>
    <n v="7323966.79"/>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2310804.69"/>
    <n v="2161509.2000000002"/>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6142402"/>
    <n v="5373351.71"/>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8792713.8399999999"/>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47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57333"/>
    <n v="4546480.1899999995"/>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2404801"/>
    <n v="2404713.950000000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3314053.23"/>
    <n v="3199957.1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4051960"/>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3314053.2300000004"/>
    <n v="3199955.93"/>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4372024"/>
    <n v="4320175.92"/>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30000000005"/>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6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2000000001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600000005"/>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2965827.43999999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5467133.6899999995"/>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4500459.56000000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6115906.48"/>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40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2381537"/>
    <n v="1905149.38"/>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9000000059605"/>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5957763"/>
    <n v="4766130.04"/>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1629132"/>
    <n v="9118786.5700000003"/>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1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51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5783031"/>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20915653"/>
    <n v="11192331.449999999"/>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6516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3195206"/>
    <n v="2727287.39"/>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0979406"/>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583068"/>
    <n v="5175960.2700000005"/>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6228868"/>
    <n v="5175960.26999999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91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59999999998"/>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21858244"/>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5727014"/>
    <n v="4574917.2300000004"/>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22863557.329999998"/>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5266495"/>
    <n v="5208757.57"/>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3640068"/>
    <n v="3638985.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607347.3900000006"/>
    <n v="560423.4200000000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5579197"/>
    <n v="5531196.2200000007"/>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3849031"/>
    <n v="3817787.58"/>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7496599"/>
    <n v="7456610.25"/>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3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7"/>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6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97"/>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44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773002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218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777"/>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907"/>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777"/>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9641532"/>
    <n v="4876440.66"/>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166.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354.79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3590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2128331.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5613212.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825172.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8732103.0600000005"/>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533867.26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4205796.7"/>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3261695.47"/>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78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8455545.5599999987"/>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566013.5300000003"/>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49489123"/>
    <n v="28217290.2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473"/>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7758455"/>
    <n v="6456796.4400000004"/>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4818934"/>
    <n v="4316742.5200000005"/>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927192"/>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1070132"/>
    <n v="10312546.86000000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1367924"/>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1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33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16578979"/>
    <n v="13729972.64999999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36747972"/>
    <n v="29032147.16"/>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5300000"/>
    <n v="5228161.1900000004"/>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8722934"/>
    <n v="18719689.289999999"/>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530497"/>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2913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834807"/>
    <n v="6983539.5899999999"/>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2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2202986"/>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382"/>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533867.26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24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4074747"/>
    <n v="3545258.6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4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5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96849396"/>
    <n v="76046916.46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7854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6151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5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6816635"/>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94147805"/>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6063587"/>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221566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17444216"/>
    <n v="17087232.78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41952792"/>
    <n v="19622172.93"/>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7837867"/>
    <n v="7751520.16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4200600"/>
    <n v="40972322.880000003"/>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30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39664939"/>
    <n v="24277276.7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892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32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16949971"/>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5740456"/>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216735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87745823"/>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4379606"/>
    <n v="10484996.07"/>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8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1237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1205979"/>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127128"/>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553720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4024830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13564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9500000"/>
    <n v="29999456.84"/>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4379680"/>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652569.889999997"/>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59303999.369999997"/>
    <n v="29182241.25"/>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12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33145487"/>
    <n v="15498942.5"/>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175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56513317"/>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66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67244391"/>
    <n v="56409178.27000001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26221100"/>
    <n v="13785085.85"/>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9000000"/>
    <n v="16376421.25"/>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578352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7721357"/>
    <n v="15259459.360000001"/>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85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65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516094023.24000001"/>
    <n v="363807473.45999992"/>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3493409.7300000004"/>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22194441"/>
    <n v="95728597.189999998"/>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492707095.42000002"/>
    <n v="308248216.60999995"/>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65238452"/>
    <n v="47049565.479999997"/>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3344973"/>
    <n v="823692.22"/>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4012802"/>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23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6197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468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9858606"/>
    <n v="32186202.03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8252459"/>
    <n v="18237820.39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3703901"/>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50620914"/>
    <n v="39735931.700000003"/>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49757099"/>
    <n v="29810387.359999999"/>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3379982"/>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300000"/>
    <n v="7465623.8499999996"/>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50323689"/>
    <n v="46423281.720000006"/>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5473744"/>
    <n v="48600326.25"/>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5034365"/>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3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16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143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40978095"/>
    <n v="20584115.42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4200743.43"/>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10229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40668055"/>
    <n v="26771370.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14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062019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8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160000000"/>
    <n v="15861206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7426534.9999999991"/>
    <n v="166255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22977362"/>
    <n v="10929594.24"/>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174126107.6999998"/>
    <n v="1721703961.3399994"/>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27107232.450000003"/>
    <n v="12769424.44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537644"/>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4810594.129999999"/>
    <n v="1740536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16528953.57"/>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44133062.799999997"/>
    <n v="35595934.35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1826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3102000"/>
    <n v="1168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19684054"/>
    <n v="13206087.98"/>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5951021.1100000003"/>
    <n v="3965135.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499999993"/>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4811739.1399999997"/>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401500"/>
    <n v="2605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2870655"/>
    <n v="9887990.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31759218.030000005"/>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40981900"/>
    <n v="1525317.680000000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26650000"/>
    <n v="1467498.660000000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54353001"/>
    <n v="21171083.379999999"/>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99000"/>
    <n v="147972"/>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30996762.3799999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1464246.9"/>
    <n v="314105.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214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2917884.5700000003"/>
    <n v="2556226.5900000003"/>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755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en blanco)"/>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3270863.59"/>
    <n v="2509876.76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301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5"/>
    <x v="0"/>
    <x v="0"/>
    <x v="1"/>
    <x v="7"/>
    <s v="2 - Poder Ejecutivo"/>
    <s v="0208 - MINISTERIO DE DEPORTES Y RECREACIÓN"/>
    <s v="0001 - MINISTERIO DE DEPORTES Y RECREACIÓN"/>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51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1908640.01"/>
    <n v="1842315.5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4 - VEHÍCULOS Y EQUIPO DE TRANSPORTE, TRACCIÓN Y ELEVACIÓN"/>
    <s v="N"/>
    <s v="00 - N/A"/>
    <s v="10 - FONDO GENERAL"/>
    <s v="(en blanco)"/>
    <s v="99 - MULTIPROVINCIAL"/>
    <n v="0"/>
    <n v="675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1946"/>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38011627.629999995"/>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2296723.2599999998"/>
    <n v="622089.8000000000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699208.65"/>
    <n v="699208.64999999991"/>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81154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35978.25"/>
    <n v="35978.2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289990.5"/>
    <n v="187820.5999999999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7310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13160408.039999999"/>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3241015.24"/>
    <n v="2035537.3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676730"/>
    <n v="8968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210481.32000000007"/>
    <n v="20980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en blanco)"/>
    <s v="99 - MULTIPROVINCIAL"/>
    <n v="0"/>
    <n v="7042797.7899999991"/>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11426393.440000001"/>
    <n v="11426393.439999999"/>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en blanco)"/>
    <s v="25 - SANTIAGO"/>
    <n v="0"/>
    <n v="4278579.4300000006"/>
    <n v="4278579.4300000006"/>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80779086.969999999"/>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2679000"/>
    <n v="9404270.2200000007"/>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75000"/>
    <n v="623846.48"/>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509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22740000"/>
    <n v="10505718.779999999"/>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50811000"/>
    <n v="22765245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en blanco)"/>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8700000"/>
    <n v="8700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4000000"/>
    <n v="400000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6612677.84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300000"/>
    <n v="20437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25400000"/>
    <n v="24930792.9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300000"/>
    <n v="1026627.0800000001"/>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830000"/>
    <n v="612073.48"/>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200000"/>
    <n v="190184"/>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3684000"/>
    <n v="564273.9499999999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7 - ACTIVOS BIOLÓGICOS"/>
    <s v="N"/>
    <s v="00 - N/A"/>
    <s v="10 - FONDO GENERAL"/>
    <s v="(en blanco)"/>
    <s v="99 - MULTIPROVINCIAL"/>
    <n v="0"/>
    <n v="3350000"/>
    <n v="240000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3915000"/>
    <n v="3216641.6999999997"/>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800000"/>
    <n v="672660.42"/>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32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4550000"/>
    <n v="34953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3641000"/>
    <n v="848576.6"/>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6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5264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2084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25500"/>
    <n v="125448.7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926516"/>
    <n v="857177.80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52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922772"/>
    <n v="823602.8500000000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600000003"/>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15000000"/>
    <n v="3925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28365710.379999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7687203"/>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4280103.04"/>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579146184"/>
    <n v="494809049.83000004"/>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19000000"/>
    <n v="6099535.91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54000000"/>
    <n v="18516172.16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en blanco)"/>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85092657"/>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9813284.839999996"/>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09387778"/>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55458539"/>
    <n v="50674496.150000006"/>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5973479.96"/>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0573285"/>
    <n v="20573161.25"/>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13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637957.1800000002"/>
    <n v="2637957.1799999997"/>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801387.98"/>
    <n v="663723.3000000000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82917.799999999988"/>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3647248.28"/>
    <n v="1951535.069999999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234343.05"/>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15500000"/>
    <n v="7747304.670000000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450000"/>
    <n v="300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7040000"/>
    <n v="843232.4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915894673.1099999"/>
    <n v="876070732.61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4459795.16"/>
    <n v="3759090.0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580579.41"/>
    <n v="1579579.400000000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914170.59"/>
    <n v="80138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4454301"/>
    <n v="10464170.889999999"/>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2803890"/>
    <n v="2743729.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58010403"/>
    <n v="2572467.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827500"/>
    <n v="409083.6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893000"/>
    <n v="747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5729500"/>
    <n v="5583600.569999999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500000"/>
    <n v="784503.6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40000000"/>
    <n v="1403397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450000"/>
    <n v="166343.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680000"/>
    <n v="675431.04"/>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1195000"/>
    <n v="117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290600"/>
    <n v="128980.1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460000"/>
    <n v="386144.7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50000"/>
    <n v="14807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1645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9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201000"/>
    <n v="1188618.7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170200"/>
    <n v="1359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246700"/>
    <n v="24426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5600000"/>
    <n v="3762663.45"/>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0059874.159999996"/>
    <n v="9250767.1700000018"/>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4374970"/>
    <n v="698794.58000000007"/>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802710.699999999"/>
    <n v="2321110.61"/>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958198.899999999"/>
    <n v="3978199.5799999996"/>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383794.6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18950000"/>
    <n v="311697.650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194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21950000"/>
    <n v="12390148.67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15200000"/>
    <n v="8189934.7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84099999.599999994"/>
    <n v="27837610.49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8905764.259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104086742.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5400422.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9911328.5199999996"/>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6999998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1421711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1695109.71"/>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2452932.5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6639023"/>
    <n v="5163684.520000001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200000"/>
    <n v="155555.5699999999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950000"/>
    <n v="738888.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2085000"/>
    <n v="1621665.070000000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300000000"/>
    <n v="3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7394663"/>
    <n v="2739466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5260976"/>
    <n v="4223919.18"/>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810111"/>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en blanco)"/>
    <s v="99 - MULTIPROVINCIAL"/>
    <n v="0"/>
    <n v="532574"/>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13012988"/>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0"/>
    <n v="237746"/>
    <n v="237746"/>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3468924"/>
    <n v="1956923.6199999999"/>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en blanco)"/>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en blanco)"/>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en blanco)"/>
    <s v="99 - MULTIPROVINCIAL"/>
    <n v="0"/>
    <n v="835999"/>
    <n v="835999"/>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1992889.8"/>
    <n v="1983826.1"/>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479271"/>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6318313"/>
    <n v="6293866.540000001"/>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6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7185000"/>
    <n v="6456238.910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60697"/>
    <n v="5149901.5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5708109"/>
    <n v="3389652.0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7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17088632"/>
    <n v="17065770.2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2825777"/>
    <n v="1088227.369999999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3600000"/>
    <n v="280752.08999999997"/>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4495500"/>
    <n v="538210.30000000005"/>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en blanco)"/>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81000"/>
    <n v="24000.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1095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70100"/>
    <n v="65061.3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911473.5"/>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463573.01"/>
    <n v="307806.6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66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467989.29"/>
    <n v="14679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964496.3"/>
    <n v="564838.2899999999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3904431.47"/>
    <n v="2998173.4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805078.75"/>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52608.02000000002"/>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00387.33"/>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675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884785.99"/>
    <n v="237867.38"/>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68330.03000000001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150494.7299999986"/>
    <n v="6184152.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237103.049999999"/>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351461.48"/>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68700"/>
    <n v="3370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11437"/>
    <n v="11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365890"/>
    <n v="360311.85"/>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444440"/>
    <n v="1429511"/>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4480953"/>
    <n v="14151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1500000"/>
    <n v="1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21288507.52"/>
    <n v="13684490.82"/>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0"/>
    <n v="287873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6096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3738500"/>
    <n v="3733389.5599999991"/>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2200000"/>
    <n v="100000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4727325"/>
    <n v="798756.7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4943327"/>
    <n v="3547064.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5322200"/>
    <n v="32184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30448348"/>
    <n v="27296964.35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9812659"/>
    <n v="5716494.3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9106814.5600000005"/>
    <n v="759027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5776000"/>
    <n v="13807269.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367632"/>
    <n v="1062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602860"/>
    <n v="781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13721758"/>
    <n v="10409012.36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1449500"/>
    <n v="37512.1999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34057232"/>
    <n v="28516790.4699999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10504000"/>
    <n v="1050320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68715000"/>
    <n v="57045998.26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200000"/>
    <n v="1999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7000000"/>
    <n v="6359663.800000000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162860.0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2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500000"/>
    <n v="5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2000000"/>
    <n v="270988.8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en blanco)"/>
    <s v="99 - MULTIPROVINCIAL"/>
    <n v="0"/>
    <n v="206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660000"/>
    <n v="45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5000000"/>
    <n v="674630.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433835"/>
    <n v="401114.790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2806510.199999999"/>
    <n v="12732937.1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147843"/>
    <n v="18856.400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64712.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36182800"/>
    <n v="24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3327060.899999999"/>
    <n v="39376923.35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919638"/>
    <n v="3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1236474"/>
    <n v="2630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3400000"/>
    <n v="340000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533893.770000001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98"/>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90000004"/>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95"/>
    <n v="2741697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7"/>
    <n v="97876713.14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4685607"/>
    <n v="2508556.3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9500000"/>
    <n v="98641.86000000001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1000000"/>
    <n v="451987.2000000000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450000"/>
    <n v="1991722.5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25587803.810000002"/>
    <n v="6139913.80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4572842.279999999"/>
    <n v="13938894.27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1058543"/>
    <n v="1058542.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861.51000000536"/>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809839.02"/>
    <n v="25513839.01000000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13649.59999999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9000000"/>
    <n v="5708305.01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54657851.170000009"/>
    <n v="44837819.12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75980465.089999974"/>
    <n v="74077624.37999999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32037.83999999985"/>
    <n v="232037.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713212.5"/>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1387710.03"/>
    <n v="109485759.9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10338435.169999998"/>
    <n v="9638435.169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64438448.10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12000"/>
    <n v="930097.3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96315532.3100000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14800000"/>
    <n v="180290.84"/>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86980.5"/>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51700.01"/>
    <n v="264646.25000000006"/>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60000"/>
    <n v="25325.6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1094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986147"/>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334027"/>
    <n v="26085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364000"/>
    <n v="1189365.079999999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12500"/>
    <n v="106370.4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5608000"/>
    <n v="2569450.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458000"/>
    <n v="1355039.63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947524.7699999996"/>
    <n v="3370893.6600000006"/>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48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938001.4"/>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193500"/>
    <n v="151788.21000000002"/>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01 - DISTRITO NACIONAL"/>
    <n v="0"/>
    <n v="7000"/>
    <n v="5370.4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en blanco)"/>
    <s v="01 - DISTRITO NACIONAL"/>
    <n v="0"/>
    <n v="2325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380284"/>
    <n v="274709.71999999997"/>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01 - DISTRITO NACIONAL"/>
    <n v="0"/>
    <n v="317125"/>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64109917"/>
    <n v="5175897.0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1840039.0600000005"/>
    <n v="41913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3505860.01"/>
    <n v="1473738.2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2448380.08"/>
    <n v="760801.279999999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391893"/>
    <n v="39189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1274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9505200"/>
    <n v="76245074.98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8084224.840000004"/>
    <n v="6570395.240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21266042.439999998"/>
    <n v="21220341.38999999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2919674.27"/>
    <n v="1621162.2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2302634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37275475"/>
    <n v="18649472.579999998"/>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4478769"/>
    <n v="1672845.29"/>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4769743.26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240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10829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604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297800"/>
    <n v="164304.93"/>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1455742.4"/>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4797549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304001"/>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9"/>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60000002"/>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1687866"/>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3"/>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8766451.239999998"/>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33251294.46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68919547"/>
    <n v="59108806.07999999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n v="15005"/>
    <s v="32 - SANTO DOMINGO"/>
    <n v="0"/>
    <n v="219647044"/>
    <n v="219647043.03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76121788"/>
    <n v="29544997.30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24736836.670000002"/>
    <n v="24184312.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2147600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50635211.45000005"/>
    <n v="850635210.7899999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87212143.72000003"/>
    <n v="279210142.85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1471179.62"/>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3438266"/>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125263069.04999995"/>
    <n v="118905956.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103034486.3299999"/>
    <n v="783933897.4300000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04"/>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17302525.50999999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2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5.199999999"/>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7415424.560000002"/>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89968638.129999995"/>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21561792.28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4079150.5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162619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9.9999997764825821E-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79333425"/>
    <n v="761333423.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8271708"/>
    <n v="28271707.14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89317021"/>
    <n v="265856064.63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3054592.369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3256553.53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6000000014901161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34658215.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8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137010990.5"/>
    <n v="137010988.74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70078736"/>
    <n v="69917638.01000000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235445609"/>
    <n v="235445607.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252290085.95999998"/>
    <n v="252290084.65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530178677.13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103325789.2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630231.54999999981"/>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531838.1399999997"/>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8999999"/>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450992453.089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626550196.21"/>
    <n v="1626550195.7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4318427"/>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1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4325095"/>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46680645.120000005"/>
    <n v="39961526.64000000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237362937"/>
    <n v="224362936.63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8000001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66793731.2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36814332.21000001"/>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5414605"/>
    <n v="55414604.6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80"/>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3600000.9899999984"/>
    <n v="3599998.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4150189.1500000004"/>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11749862.539999999"/>
    <n v="9227783.720000000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6972794.399999999"/>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106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9884517.530000001"/>
    <n v="16317776.35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39174405.600000001"/>
    <n v="19129219.20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49489611.000000015"/>
    <n v="30061057.090000004"/>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328000000"/>
    <n v="47095657.789999999"/>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440330268"/>
    <n v="440330267.9999998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206897780"/>
    <n v="20689778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78285500"/>
    <n v="782855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263400"/>
    <n v="263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5678600"/>
    <n v="5678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71889200"/>
    <n v="71889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34285338"/>
    <n v="31366336.440000001"/>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2403420"/>
    <n v="238063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560209"/>
    <n v="1517341.4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6239743"/>
    <n v="25949243.4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8294000"/>
    <n v="760282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3000000"/>
    <n v="2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2784004.5899999994"/>
    <n v="2784004.29"/>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549739.32999999996"/>
    <n v="549739.3299999999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3784060.17"/>
    <n v="37840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851000"/>
    <n v="3529410.6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91961.09999999999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500000"/>
    <n v="457818.9400000000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000000"/>
    <n v="917277.7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4000000"/>
    <n v="3666946.77"/>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n v="230000"/>
  </r>
  <r>
    <s v="2025"/>
    <x v="0"/>
    <x v="0"/>
    <x v="1"/>
    <x v="8"/>
    <s v="2 - Poder Ejecutivo"/>
    <s v="0201 - PRESIDENCIA DE LA REPÚBLICA"/>
    <s v="0001 - SECRETARIADO ADMINISTRATIVO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7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7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085184.5"/>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953591.8"/>
    <n v="2400000.11"/>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655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350000"/>
    <n v="349999.99"/>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11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2891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00000000"/>
    <n v="100000000"/>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10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424753174"/>
    <n v="4224926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16558772"/>
    <n v="33040527.5"/>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430698110"/>
    <n v="4292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266242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86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813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150873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22181908"/>
    <n v="17929483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17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42893047"/>
    <n v="3293833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577467"/>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223825712"/>
    <n v="40917982.150000006"/>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7873771.00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88884514.81"/>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747145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50000000"/>
    <n v="49999998"/>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13097600000"/>
    <n v="11421735741.29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507798503.79"/>
    <n v="1457159940.3899994"/>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10900000"/>
    <n v="109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53289893.329999998"/>
    <n v="5328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52027520.389999993"/>
    <n v="52027520.389999993"/>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71095287.13999993"/>
    <n v="371095287.13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220010579.74000004"/>
    <n v="220010579.74000001"/>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en blanco)"/>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21522752.14"/>
    <n v="121522752.1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en blanco)"/>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026189339.5700026"/>
    <n v="5026189339.5100031"/>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9925543008"/>
    <n v="992239584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en blanco)"/>
    <s v="99 - MULTIPROVINCIAL"/>
    <n v="0"/>
    <n v="202000000"/>
    <n v="202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334978964"/>
    <n v="320906804.34000003"/>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2346171.16999996"/>
    <n v="370166339.74999994"/>
  </r>
  <r>
    <s v="2025"/>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en blanco)"/>
    <s v="99 - MULTIPROVINCIAL"/>
    <n v="0"/>
    <n v="855000000"/>
    <n v="854038345.04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11114217187.73"/>
    <n v="11035801571.52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000000000"/>
    <n v="2999999999.29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89945850"/>
    <n v="1612645775.70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51623900"/>
    <n v="26552346.85000000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43235585"/>
    <n v="42802247.95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17828148"/>
    <n v="14267817.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687040551.79000008"/>
    <n v="450549999.95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566696056.7"/>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n v="0"/>
  </r>
  <r>
    <s v="2025"/>
    <x v="0"/>
    <x v="0"/>
    <x v="1"/>
    <x v="10"/>
    <s v="2 - Poder Ejecutivo"/>
    <s v="0210 - MINISTERIO DE AGRICULTURA"/>
    <s v="0001 - MINISTERIO DE AGRICULTURA"/>
    <s v="0 - N/A"/>
    <s v="0.0 - N/A"/>
    <s v="0.0.00 - N/A"/>
    <s v="2.5 - TRANSFERENCIAS DE CAPITAL"/>
    <s v="2.5.5 - TRANSFERENCIAS DE CAPITAL A INSTITUCIONES PÚBLICAS FINANCIERAS"/>
    <s v="N"/>
    <s v="00 - N/A"/>
    <s v="60 - CREDITO EXTERNO"/>
    <s v="(en blanco)"/>
    <s v="99 - MULTIPROVINCIAL"/>
    <n v="0"/>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13333805"/>
    <n v="94864321.17999997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2082630000"/>
    <n v="1846879918.55"/>
  </r>
  <r>
    <s v="2025"/>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60 - CREDITO EXTERNO"/>
    <n v="14132"/>
    <s v="99 - MULTIPROVINCIAL"/>
    <n v="0"/>
    <n v="35244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600000"/>
    <n v="60000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en blanco)"/>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072870000"/>
    <n v="719413972.7399998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1500000"/>
    <n v="307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1050000000"/>
    <n v="10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en blanco)"/>
    <s v="99 - MULTIPROVINCIAL"/>
    <n v="0"/>
    <n v="1000000000"/>
    <n v="100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26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20000000"/>
    <n v="18333333.36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2185082873"/>
    <n v="195880000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2506335921"/>
    <n v="190333839.1200001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6300000"/>
    <n v="63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7200000"/>
    <n v="7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en blanco)"/>
    <s v="99 - MULTIPROVINCIAL"/>
    <n v="0"/>
    <n v="33594992"/>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9999999.95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537536393"/>
    <n v="534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358158760"/>
    <n v="3459766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242334771.07000029"/>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en blanco)"/>
    <s v="99 - MULTIPROVINCIAL"/>
    <n v="0"/>
    <n v="2000000000"/>
    <n v="200000000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11579300000"/>
    <n v="3647895396.2199998"/>
  </r>
  <r>
    <s v="2025"/>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50000000"/>
    <n v="4309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en blanco)"/>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01400000"/>
    <n v="540983079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79502788653"/>
    <n v="68693943785.369995"/>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5538965908"/>
    <n v="3557866748.139998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20DB97-039A-40F3-BD5A-1B32AA8133FC}" name="TablaDinámica11"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D35"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9F70-A2F6-4EAF-A802-451CA7A06804}">
  <dimension ref="A1:F189"/>
  <sheetViews>
    <sheetView showGridLines="0" topLeftCell="A4" workbookViewId="0">
      <selection activeCell="H24" sqref="H24"/>
    </sheetView>
  </sheetViews>
  <sheetFormatPr baseColWidth="10" defaultColWidth="11.5703125" defaultRowHeight="15"/>
  <cols>
    <col min="1" max="1" width="60.42578125" style="12" bestFit="1" customWidth="1"/>
    <col min="2" max="2" width="14.42578125" style="12" bestFit="1" customWidth="1"/>
    <col min="3" max="3" width="26.42578125" style="12" bestFit="1" customWidth="1"/>
    <col min="4" max="4" width="16.14062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3" t="s">
        <v>2008</v>
      </c>
      <c r="B1" s="183"/>
      <c r="C1" s="183"/>
      <c r="D1" s="183"/>
      <c r="E1" s="183"/>
      <c r="F1" s="183"/>
    </row>
    <row r="2" spans="1:6" ht="20.25">
      <c r="A2" s="184" t="s">
        <v>0</v>
      </c>
      <c r="B2" s="184"/>
      <c r="C2" s="184"/>
      <c r="D2" s="184"/>
      <c r="E2" s="184"/>
      <c r="F2" s="184"/>
    </row>
    <row r="3" spans="1:6">
      <c r="A3" s="185" t="s">
        <v>1</v>
      </c>
      <c r="B3" s="185"/>
      <c r="C3" s="185"/>
      <c r="D3" s="185"/>
      <c r="E3" s="185"/>
      <c r="F3" s="185"/>
    </row>
    <row r="5" spans="1:6" ht="18.75">
      <c r="A5" s="186" t="s">
        <v>22</v>
      </c>
      <c r="B5" s="186"/>
      <c r="C5" s="186"/>
      <c r="D5" s="186"/>
      <c r="E5" s="186"/>
      <c r="F5" s="186"/>
    </row>
    <row r="6" spans="1:6" ht="18.75">
      <c r="A6" s="186" t="s">
        <v>303</v>
      </c>
      <c r="B6" s="186"/>
      <c r="C6" s="186"/>
      <c r="D6" s="186"/>
      <c r="E6" s="186"/>
      <c r="F6" s="186"/>
    </row>
    <row r="7" spans="1:6">
      <c r="A7" s="181" t="s">
        <v>2010</v>
      </c>
      <c r="B7" s="181"/>
      <c r="C7" s="181"/>
      <c r="D7" s="181"/>
      <c r="E7" s="181"/>
      <c r="F7" s="181"/>
    </row>
    <row r="8" spans="1:6">
      <c r="A8" s="181" t="s">
        <v>2011</v>
      </c>
      <c r="B8" s="181"/>
      <c r="C8" s="181"/>
      <c r="D8" s="181"/>
      <c r="E8" s="181"/>
      <c r="F8" s="181"/>
    </row>
    <row r="9" spans="1:6" ht="15.75">
      <c r="A9" s="182" t="s">
        <v>4</v>
      </c>
      <c r="B9" s="182"/>
      <c r="C9" s="182"/>
      <c r="D9" s="182"/>
      <c r="E9" s="182"/>
      <c r="F9" s="182"/>
    </row>
    <row r="13" spans="1:6">
      <c r="A13" s="170" t="s">
        <v>2009</v>
      </c>
      <c r="B13" s="170" t="s">
        <v>359</v>
      </c>
      <c r="C13" s="170" t="s">
        <v>1985</v>
      </c>
      <c r="D13" s="170" t="s">
        <v>360</v>
      </c>
    </row>
    <row r="14" spans="1:6">
      <c r="A14" s="171" t="s">
        <v>304</v>
      </c>
      <c r="B14" s="172">
        <v>1592355121494</v>
      </c>
      <c r="C14" s="172">
        <v>1673118693814.2302</v>
      </c>
      <c r="D14" s="172">
        <v>1462218907816.45</v>
      </c>
    </row>
    <row r="15" spans="1:6">
      <c r="A15" s="173" t="s">
        <v>10</v>
      </c>
      <c r="B15" s="172">
        <v>1484234610959</v>
      </c>
      <c r="C15" s="172">
        <v>1562998183279.2302</v>
      </c>
      <c r="D15" s="172">
        <v>1378866276147.46</v>
      </c>
    </row>
    <row r="16" spans="1:6">
      <c r="A16" s="174" t="s">
        <v>11</v>
      </c>
      <c r="B16" s="172">
        <v>1308196684792</v>
      </c>
      <c r="C16" s="172">
        <v>1349516237361.2402</v>
      </c>
      <c r="D16" s="172">
        <v>1212702541471.3799</v>
      </c>
    </row>
    <row r="17" spans="1:4">
      <c r="A17" s="175" t="s">
        <v>24</v>
      </c>
      <c r="B17" s="172">
        <v>516919627204</v>
      </c>
      <c r="C17" s="172">
        <v>530943758454.85022</v>
      </c>
      <c r="D17" s="172">
        <v>462250203280.43982</v>
      </c>
    </row>
    <row r="18" spans="1:4">
      <c r="A18" s="175" t="s">
        <v>25</v>
      </c>
      <c r="B18" s="172">
        <v>90986168678</v>
      </c>
      <c r="C18" s="172">
        <v>87954094017.860001</v>
      </c>
      <c r="D18" s="172">
        <v>80343126641.910019</v>
      </c>
    </row>
    <row r="19" spans="1:4">
      <c r="A19" s="175" t="s">
        <v>12</v>
      </c>
      <c r="B19" s="172">
        <v>298486441612</v>
      </c>
      <c r="C19" s="172">
        <v>295128665638</v>
      </c>
      <c r="D19" s="172">
        <v>257546030971.24002</v>
      </c>
    </row>
    <row r="20" spans="1:4">
      <c r="A20" s="175" t="s">
        <v>26</v>
      </c>
      <c r="B20" s="172">
        <v>13500000000</v>
      </c>
      <c r="C20" s="172">
        <v>14787720970.379999</v>
      </c>
      <c r="D20" s="172">
        <v>13601565750.149998</v>
      </c>
    </row>
    <row r="21" spans="1:4">
      <c r="A21" s="175" t="s">
        <v>27</v>
      </c>
      <c r="B21" s="172">
        <v>388252040903</v>
      </c>
      <c r="C21" s="172">
        <v>418244889882.44</v>
      </c>
      <c r="D21" s="172">
        <v>396550341011.84003</v>
      </c>
    </row>
    <row r="22" spans="1:4">
      <c r="A22" s="175" t="s">
        <v>28</v>
      </c>
      <c r="B22" s="172">
        <v>52406395</v>
      </c>
      <c r="C22" s="172">
        <v>2457108397.71</v>
      </c>
      <c r="D22" s="172">
        <v>2411273815.8000002</v>
      </c>
    </row>
    <row r="23" spans="1:4">
      <c r="A23" s="174" t="s">
        <v>13</v>
      </c>
      <c r="B23" s="172">
        <v>176037926167</v>
      </c>
      <c r="C23" s="172">
        <v>213481945917.99002</v>
      </c>
      <c r="D23" s="172">
        <v>166163734676.08002</v>
      </c>
    </row>
    <row r="24" spans="1:4">
      <c r="A24" s="175" t="s">
        <v>29</v>
      </c>
      <c r="B24" s="172">
        <v>53162528542</v>
      </c>
      <c r="C24" s="172">
        <v>73948389666.279999</v>
      </c>
      <c r="D24" s="172">
        <v>57402085928.180016</v>
      </c>
    </row>
    <row r="25" spans="1:4">
      <c r="A25" s="175" t="s">
        <v>30</v>
      </c>
      <c r="B25" s="172">
        <v>60255319620</v>
      </c>
      <c r="C25" s="172">
        <v>59386431376.540001</v>
      </c>
      <c r="D25" s="172">
        <v>38465163339.43</v>
      </c>
    </row>
    <row r="26" spans="1:4">
      <c r="A26" s="175" t="s">
        <v>31</v>
      </c>
      <c r="B26" s="172">
        <v>10094704</v>
      </c>
      <c r="C26" s="172">
        <v>144369046.90000001</v>
      </c>
      <c r="D26" s="172">
        <v>104256996.36</v>
      </c>
    </row>
    <row r="27" spans="1:4">
      <c r="A27" s="175" t="s">
        <v>32</v>
      </c>
      <c r="B27" s="172">
        <v>1045835769</v>
      </c>
      <c r="C27" s="172">
        <v>3386872855.6900001</v>
      </c>
      <c r="D27" s="172">
        <v>2305676187.3600001</v>
      </c>
    </row>
    <row r="28" spans="1:4">
      <c r="A28" s="175" t="s">
        <v>33</v>
      </c>
      <c r="B28" s="172">
        <v>60117023257</v>
      </c>
      <c r="C28" s="172">
        <v>76373548201.51001</v>
      </c>
      <c r="D28" s="172">
        <v>67886552224.75</v>
      </c>
    </row>
    <row r="29" spans="1:4">
      <c r="A29" s="175" t="s">
        <v>34</v>
      </c>
      <c r="B29" s="172">
        <v>1447124275</v>
      </c>
      <c r="C29" s="172">
        <v>242334771.07000029</v>
      </c>
      <c r="D29" s="172">
        <v>0</v>
      </c>
    </row>
    <row r="30" spans="1:4">
      <c r="A30" s="173" t="s">
        <v>305</v>
      </c>
      <c r="B30" s="172">
        <v>108120510535</v>
      </c>
      <c r="C30" s="172">
        <v>110120510535</v>
      </c>
      <c r="D30" s="172">
        <v>83352631668.98999</v>
      </c>
    </row>
    <row r="31" spans="1:4">
      <c r="A31" s="174" t="s">
        <v>21</v>
      </c>
      <c r="B31" s="172">
        <v>108120510535</v>
      </c>
      <c r="C31" s="172">
        <v>110120510535</v>
      </c>
      <c r="D31" s="172">
        <v>83352631668.98999</v>
      </c>
    </row>
    <row r="32" spans="1:4">
      <c r="A32" s="175" t="s">
        <v>36</v>
      </c>
      <c r="B32" s="172">
        <v>5117721882</v>
      </c>
      <c r="C32" s="172">
        <v>13579300000</v>
      </c>
      <c r="D32" s="172">
        <v>5647895396.2199993</v>
      </c>
    </row>
    <row r="33" spans="1:4">
      <c r="A33" s="175" t="s">
        <v>37</v>
      </c>
      <c r="B33" s="172">
        <v>103002788653</v>
      </c>
      <c r="C33" s="172">
        <v>96541210535</v>
      </c>
      <c r="D33" s="172">
        <v>77704736272.769989</v>
      </c>
    </row>
    <row r="34" spans="1:4">
      <c r="A34" s="175" t="s">
        <v>1991</v>
      </c>
      <c r="B34" s="172">
        <v>0</v>
      </c>
      <c r="C34" s="172">
        <v>0</v>
      </c>
      <c r="D34" s="172">
        <v>0</v>
      </c>
    </row>
    <row r="35" spans="1:4">
      <c r="A35" s="171" t="s">
        <v>240</v>
      </c>
      <c r="B35" s="172">
        <v>1592355121494</v>
      </c>
      <c r="C35" s="172">
        <v>1673118693814.2302</v>
      </c>
      <c r="D35" s="172">
        <v>1462218907816.45</v>
      </c>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opLeftCell="A6" zoomScaleNormal="100" workbookViewId="0">
      <selection activeCell="J15" sqref="J15"/>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3" t="s">
        <v>1966</v>
      </c>
      <c r="B1" s="183"/>
      <c r="C1" s="183"/>
      <c r="D1" s="183"/>
      <c r="E1" s="183"/>
      <c r="F1" s="183"/>
      <c r="G1" s="183"/>
      <c r="H1" s="183"/>
      <c r="I1" s="183"/>
      <c r="J1" s="183"/>
    </row>
    <row r="2" spans="1:15" ht="20.25">
      <c r="A2" s="184" t="s">
        <v>0</v>
      </c>
      <c r="B2" s="184"/>
      <c r="C2" s="184"/>
      <c r="D2" s="184"/>
      <c r="E2" s="184"/>
      <c r="F2" s="184"/>
      <c r="G2" s="184"/>
      <c r="H2" s="184"/>
      <c r="I2" s="184"/>
      <c r="J2" s="184"/>
    </row>
    <row r="3" spans="1:15" s="13" customFormat="1" ht="28.5" customHeight="1">
      <c r="A3" s="188" t="s">
        <v>1</v>
      </c>
      <c r="B3" s="188"/>
      <c r="C3" s="188"/>
      <c r="D3" s="188"/>
      <c r="E3" s="188"/>
      <c r="F3" s="188"/>
      <c r="G3" s="188"/>
      <c r="H3" s="188"/>
      <c r="I3" s="188"/>
      <c r="J3" s="188"/>
      <c r="O3" s="14"/>
    </row>
    <row r="4" spans="1:15" ht="18.75" customHeight="1">
      <c r="A4" s="189" t="s">
        <v>2</v>
      </c>
      <c r="B4" s="189"/>
      <c r="C4" s="189"/>
      <c r="D4" s="189"/>
      <c r="E4" s="189"/>
      <c r="F4" s="189"/>
      <c r="G4" s="189"/>
      <c r="H4" s="189"/>
      <c r="I4" s="189"/>
      <c r="J4" s="189"/>
    </row>
    <row r="5" spans="1:15" ht="18.75" customHeight="1">
      <c r="A5" s="189" t="s">
        <v>3</v>
      </c>
      <c r="B5" s="189"/>
      <c r="C5" s="189"/>
      <c r="D5" s="189"/>
      <c r="E5" s="189"/>
      <c r="F5" s="189"/>
      <c r="G5" s="189"/>
      <c r="H5" s="189"/>
      <c r="I5" s="189"/>
      <c r="J5" s="189"/>
    </row>
    <row r="6" spans="1:15" ht="18.75">
      <c r="A6" s="187" t="s">
        <v>2012</v>
      </c>
      <c r="B6" s="187"/>
      <c r="C6" s="187"/>
      <c r="D6" s="187"/>
      <c r="E6" s="187"/>
      <c r="F6" s="187"/>
      <c r="G6" s="187"/>
      <c r="H6" s="187"/>
      <c r="I6" s="187"/>
      <c r="J6" s="187"/>
    </row>
    <row r="7" spans="1:15" ht="18.75">
      <c r="A7" s="193" t="s">
        <v>275</v>
      </c>
      <c r="B7" s="193"/>
      <c r="C7" s="193"/>
      <c r="D7" s="193"/>
      <c r="E7" s="193"/>
      <c r="F7" s="193"/>
      <c r="G7" s="193"/>
      <c r="H7" s="193"/>
      <c r="I7" s="193"/>
      <c r="J7" s="193"/>
    </row>
    <row r="8" spans="1:15" ht="15.75">
      <c r="A8" s="194" t="s">
        <v>4</v>
      </c>
      <c r="B8" s="194"/>
      <c r="C8" s="194"/>
      <c r="D8" s="194"/>
      <c r="E8" s="194"/>
      <c r="F8" s="194"/>
      <c r="G8" s="194"/>
      <c r="H8" s="194"/>
      <c r="I8" s="194"/>
      <c r="J8" s="194"/>
    </row>
    <row r="9" spans="1:15" ht="15.75">
      <c r="A9" s="15"/>
      <c r="B9" s="15"/>
      <c r="C9" s="15"/>
      <c r="D9" s="15"/>
      <c r="E9" s="15"/>
      <c r="F9" s="15"/>
      <c r="G9" s="15"/>
    </row>
    <row r="10" spans="1:15">
      <c r="C10" s="195" t="s">
        <v>5</v>
      </c>
      <c r="D10" s="16" t="s">
        <v>312</v>
      </c>
      <c r="E10" s="198" t="s">
        <v>1961</v>
      </c>
      <c r="F10" s="196" t="s">
        <v>299</v>
      </c>
      <c r="G10" s="196" t="s">
        <v>300</v>
      </c>
      <c r="H10" s="196" t="s">
        <v>274</v>
      </c>
    </row>
    <row r="11" spans="1:15" ht="15.75" thickBot="1">
      <c r="C11" s="195"/>
      <c r="D11" s="165" t="s">
        <v>275</v>
      </c>
      <c r="E11" s="199"/>
      <c r="F11" s="197"/>
      <c r="G11" s="197"/>
      <c r="H11" s="197"/>
    </row>
    <row r="12" spans="1:15" s="166" customFormat="1" ht="15" customHeight="1">
      <c r="C12" s="195"/>
      <c r="D12" s="167">
        <v>1</v>
      </c>
      <c r="E12" s="167">
        <v>2</v>
      </c>
      <c r="F12" s="167">
        <v>3</v>
      </c>
      <c r="G12" s="167" t="s">
        <v>1959</v>
      </c>
      <c r="H12" s="167" t="s">
        <v>1960</v>
      </c>
    </row>
    <row r="13" spans="1:15">
      <c r="C13" s="19" t="s">
        <v>6</v>
      </c>
      <c r="D13" s="20">
        <f>D14+D16</f>
        <v>1241364.7314939999</v>
      </c>
      <c r="E13" s="20">
        <f>E14+E16</f>
        <v>1282738.8551125901</v>
      </c>
      <c r="F13" s="20">
        <f>F14+F16</f>
        <v>1143245.8865176199</v>
      </c>
      <c r="G13" s="107">
        <f>IFERROR(F13/E13,"-")</f>
        <v>0.89125380583975022</v>
      </c>
      <c r="H13" s="116">
        <f>F13/$D$34</f>
        <v>0.14347787127141914</v>
      </c>
      <c r="J13" s="158"/>
    </row>
    <row r="14" spans="1:15">
      <c r="C14" s="157" t="s">
        <v>7</v>
      </c>
      <c r="D14" s="158">
        <v>1240428.3720559999</v>
      </c>
      <c r="E14" s="158">
        <v>1281589.4584705101</v>
      </c>
      <c r="F14" s="158">
        <f>1141638.72571762+F15</f>
        <v>1141970.3865176199</v>
      </c>
      <c r="G14" s="159">
        <f t="shared" ref="G14:G21" si="0">IFERROR(F14/E14,"-")</f>
        <v>0.89105788048575552</v>
      </c>
      <c r="H14" s="160">
        <f t="shared" ref="H14:H20" si="1">F14/$D$34</f>
        <v>0.14331779544961659</v>
      </c>
      <c r="I14" s="164"/>
      <c r="J14" s="158"/>
      <c r="K14" s="156"/>
    </row>
    <row r="15" spans="1:15">
      <c r="C15" s="154" t="s">
        <v>8</v>
      </c>
      <c r="D15" s="117">
        <v>535.15810899999997</v>
      </c>
      <c r="E15" s="117">
        <v>956.37563867999995</v>
      </c>
      <c r="F15" s="117">
        <v>331.66079999999999</v>
      </c>
      <c r="G15" s="118">
        <f t="shared" si="0"/>
        <v>0.34678925997922933</v>
      </c>
      <c r="H15" s="119">
        <f t="shared" si="1"/>
        <v>4.162357908247106E-5</v>
      </c>
      <c r="I15" s="65"/>
      <c r="J15" s="162"/>
      <c r="K15" s="48"/>
    </row>
    <row r="16" spans="1:15">
      <c r="C16" s="157" t="s">
        <v>9</v>
      </c>
      <c r="D16" s="158">
        <v>936.35943799999995</v>
      </c>
      <c r="E16" s="158">
        <v>1149.39664208</v>
      </c>
      <c r="F16" s="158">
        <f>845.4+F17</f>
        <v>1275.5</v>
      </c>
      <c r="G16" s="159">
        <f t="shared" si="0"/>
        <v>1.1097126555823216</v>
      </c>
      <c r="H16" s="160">
        <f t="shared" si="1"/>
        <v>1.6007582180255201E-4</v>
      </c>
      <c r="I16" s="65"/>
      <c r="J16" s="155"/>
      <c r="K16" s="156"/>
    </row>
    <row r="17" spans="3:13">
      <c r="C17" s="154" t="s">
        <v>313</v>
      </c>
      <c r="D17" s="117">
        <v>0</v>
      </c>
      <c r="E17" s="117">
        <v>1087.74261508</v>
      </c>
      <c r="F17" s="117">
        <v>430.1</v>
      </c>
      <c r="G17" s="118">
        <f t="shared" si="0"/>
        <v>0.39540604002939389</v>
      </c>
      <c r="H17" s="119">
        <f t="shared" si="1"/>
        <v>5.397774281244815E-5</v>
      </c>
      <c r="I17" s="65"/>
      <c r="J17" s="161"/>
    </row>
    <row r="18" spans="3:13">
      <c r="C18" s="19" t="s">
        <v>10</v>
      </c>
      <c r="D18" s="20">
        <f>D19+D21</f>
        <v>1484234.6109590002</v>
      </c>
      <c r="E18" s="20">
        <f>E19+E21</f>
        <v>1562998.1832792303</v>
      </c>
      <c r="F18" s="20">
        <f>F19+F21</f>
        <v>1378866.2761474594</v>
      </c>
      <c r="G18" s="107">
        <f t="shared" si="0"/>
        <v>0.88219314065646892</v>
      </c>
      <c r="H18" s="116">
        <f>F18/$D$34</f>
        <v>0.17304833579782766</v>
      </c>
    </row>
    <row r="19" spans="3:13">
      <c r="C19" s="157" t="s">
        <v>11</v>
      </c>
      <c r="D19" s="158">
        <v>1308196.6847920001</v>
      </c>
      <c r="E19" s="158">
        <v>1349516.2373612402</v>
      </c>
      <c r="F19" s="158">
        <v>1212702.5414713793</v>
      </c>
      <c r="G19" s="159">
        <f t="shared" si="0"/>
        <v>0.89862019284971495</v>
      </c>
      <c r="H19" s="160">
        <f t="shared" si="1"/>
        <v>0.1521947126053112</v>
      </c>
      <c r="J19" s="65"/>
    </row>
    <row r="20" spans="3:13">
      <c r="C20" s="114" t="s">
        <v>12</v>
      </c>
      <c r="D20" s="117">
        <v>298486.441612</v>
      </c>
      <c r="E20" s="117">
        <v>295128.66563800001</v>
      </c>
      <c r="F20" s="117">
        <v>257546.03097123999</v>
      </c>
      <c r="G20" s="118">
        <f t="shared" si="0"/>
        <v>0.87265677976242995</v>
      </c>
      <c r="H20" s="119">
        <f t="shared" si="1"/>
        <v>3.2322142343948847E-2</v>
      </c>
    </row>
    <row r="21" spans="3:13">
      <c r="C21" s="157" t="s">
        <v>13</v>
      </c>
      <c r="D21" s="158">
        <v>176037.926167</v>
      </c>
      <c r="E21" s="158">
        <v>213481.94591799003</v>
      </c>
      <c r="F21" s="158">
        <v>166163.73467607997</v>
      </c>
      <c r="G21" s="159">
        <f t="shared" si="0"/>
        <v>0.77835029075438755</v>
      </c>
      <c r="H21" s="160">
        <f>F21/$D$34</f>
        <v>2.0853623192516432E-2</v>
      </c>
      <c r="K21" s="17"/>
    </row>
    <row r="22" spans="3:13">
      <c r="C22" s="120" t="s">
        <v>14</v>
      </c>
      <c r="D22" s="120"/>
      <c r="E22" s="120"/>
      <c r="F22" s="120"/>
      <c r="G22" s="121"/>
      <c r="H22" s="18"/>
    </row>
    <row r="23" spans="3:13">
      <c r="C23" s="122" t="s">
        <v>15</v>
      </c>
      <c r="D23" s="123">
        <f>(D14-D19)</f>
        <v>-67768.312736000167</v>
      </c>
      <c r="E23" s="123">
        <f>(E14-E19)</f>
        <v>-67926.778890730115</v>
      </c>
      <c r="F23" s="123">
        <f>(F14-F19)</f>
        <v>-70732.154953759396</v>
      </c>
      <c r="G23" s="118">
        <f>IFERROR(F23/E23,"-")</f>
        <v>1.0413000013962406</v>
      </c>
      <c r="H23" s="124">
        <f>F23/$D$34</f>
        <v>-8.8769171556946184E-3</v>
      </c>
      <c r="J23" s="10"/>
      <c r="K23" s="65"/>
    </row>
    <row r="24" spans="3:13">
      <c r="C24" s="122" t="s">
        <v>16</v>
      </c>
      <c r="D24" s="123">
        <f>(D16-D21)</f>
        <v>-175101.56672899998</v>
      </c>
      <c r="E24" s="123">
        <f>(E16-E21)</f>
        <v>-212332.54927591002</v>
      </c>
      <c r="F24" s="123">
        <f>(F16-F21)</f>
        <v>-164888.23467607997</v>
      </c>
      <c r="G24" s="118">
        <f>IFERROR(F24/E24,"-")</f>
        <v>0.77655656298752496</v>
      </c>
      <c r="H24" s="124">
        <f>F24/$D$34</f>
        <v>-2.0693547370713879E-2</v>
      </c>
    </row>
    <row r="25" spans="3:13">
      <c r="C25" s="122" t="s">
        <v>17</v>
      </c>
      <c r="D25" s="123">
        <f>(D13-(D18-D20))</f>
        <v>55616.56214699964</v>
      </c>
      <c r="E25" s="123">
        <f>(E13-(E18-E20))</f>
        <v>14869.337471359875</v>
      </c>
      <c r="F25" s="123">
        <f>(F13-(F18-F20))</f>
        <v>21925.641341400566</v>
      </c>
      <c r="G25" s="118">
        <f>IFERROR(F25/E25,"-")</f>
        <v>1.4745540198836684</v>
      </c>
      <c r="H25" s="124">
        <f>F25/$D$34</f>
        <v>2.7516778175403402E-3</v>
      </c>
    </row>
    <row r="26" spans="3:13">
      <c r="C26" s="122" t="s">
        <v>18</v>
      </c>
      <c r="D26" s="123">
        <f>D13-D18</f>
        <v>-242869.87946500024</v>
      </c>
      <c r="E26" s="123">
        <f>E13-E18</f>
        <v>-280259.32816664013</v>
      </c>
      <c r="F26" s="123">
        <f>F13-F18</f>
        <v>-235620.38962983945</v>
      </c>
      <c r="G26" s="118">
        <f>IFERROR(F26/E26,"-")</f>
        <v>0.84072273765582317</v>
      </c>
      <c r="H26" s="124">
        <f>F26/$D$34</f>
        <v>-2.9570464526408508E-2</v>
      </c>
    </row>
    <row r="27" spans="3:13">
      <c r="C27" s="120" t="s">
        <v>19</v>
      </c>
      <c r="D27" s="125">
        <f>D29-D31</f>
        <v>242869.87946500001</v>
      </c>
      <c r="E27" s="125">
        <f>E29-E31</f>
        <v>280259.32816664001</v>
      </c>
      <c r="F27" s="125">
        <f>F29-F31</f>
        <v>277726.56833101</v>
      </c>
      <c r="G27" s="121">
        <f>IFERROR(F27/E27,"-")</f>
        <v>0.9909627991610539</v>
      </c>
      <c r="H27" s="126">
        <f>F27/$D$34</f>
        <v>3.4854808829470042E-2</v>
      </c>
    </row>
    <row r="28" spans="3:13">
      <c r="C28" s="127"/>
      <c r="D28" s="127"/>
      <c r="E28" s="127"/>
      <c r="F28" s="127"/>
      <c r="G28" s="128"/>
      <c r="H28" s="124"/>
    </row>
    <row r="29" spans="3:13" ht="17.25" customHeight="1">
      <c r="C29" s="19" t="s">
        <v>20</v>
      </c>
      <c r="D29" s="20">
        <v>350990.39</v>
      </c>
      <c r="E29" s="20">
        <v>390379.83870164002</v>
      </c>
      <c r="F29" s="20">
        <v>361079.2</v>
      </c>
      <c r="G29" s="107">
        <f>IFERROR(F29/E29,"-")</f>
        <v>0.92494325834271907</v>
      </c>
      <c r="H29" s="100">
        <f>F29/$D$34</f>
        <v>4.5315601470645263E-2</v>
      </c>
    </row>
    <row r="30" spans="3:13">
      <c r="C30" s="129"/>
      <c r="D30" s="130"/>
      <c r="E30" s="130"/>
      <c r="F30" s="130"/>
      <c r="G30" s="131"/>
      <c r="H30" s="124"/>
    </row>
    <row r="31" spans="3:13">
      <c r="C31" s="19" t="s">
        <v>21</v>
      </c>
      <c r="D31" s="20">
        <v>108120.51053499999</v>
      </c>
      <c r="E31" s="20">
        <v>110120.51053499999</v>
      </c>
      <c r="F31" s="20">
        <v>83352.631668990012</v>
      </c>
      <c r="G31" s="107">
        <f>IFERROR(F31/E31,"-")</f>
        <v>0.7569219509066637</v>
      </c>
      <c r="H31" s="101">
        <f>F31/$D$34</f>
        <v>1.0460792641175224E-2</v>
      </c>
    </row>
    <row r="32" spans="3:13">
      <c r="F32" s="65"/>
      <c r="G32" s="108"/>
      <c r="M32" s="10"/>
    </row>
    <row r="33" spans="3:12" ht="15.75" thickBot="1">
      <c r="F33" s="65"/>
    </row>
    <row r="34" spans="3:12" ht="15.75" thickBot="1">
      <c r="C34" s="115" t="s">
        <v>267</v>
      </c>
      <c r="D34" s="152">
        <v>7968099.0273052305</v>
      </c>
      <c r="F34" s="65"/>
      <c r="L34" s="10"/>
    </row>
    <row r="35" spans="3:12" ht="19.149999999999999" customHeight="1">
      <c r="C35" s="136" t="s">
        <v>308</v>
      </c>
      <c r="F35" s="21"/>
      <c r="G35" s="22"/>
      <c r="H35" s="23"/>
      <c r="I35" s="24"/>
      <c r="J35" s="10"/>
      <c r="K35" s="54"/>
    </row>
    <row r="36" spans="3:12" ht="12.75" customHeight="1">
      <c r="C36" s="137" t="s">
        <v>301</v>
      </c>
      <c r="I36" s="24"/>
    </row>
    <row r="37" spans="3:12">
      <c r="C37" s="191" t="s">
        <v>1968</v>
      </c>
      <c r="D37" s="191"/>
      <c r="E37" s="191"/>
      <c r="F37" s="191"/>
      <c r="G37" s="191"/>
      <c r="H37" s="191"/>
      <c r="I37" s="24"/>
    </row>
    <row r="38" spans="3:12" ht="24.75" customHeight="1">
      <c r="C38" s="192" t="s">
        <v>2014</v>
      </c>
      <c r="D38" s="192"/>
      <c r="E38" s="192"/>
      <c r="F38" s="192"/>
      <c r="G38" s="192"/>
      <c r="H38" s="192"/>
      <c r="I38" s="140"/>
    </row>
    <row r="39" spans="3:12" ht="36" customHeight="1">
      <c r="C39" s="192" t="s">
        <v>1963</v>
      </c>
      <c r="D39" s="192"/>
      <c r="E39" s="192"/>
      <c r="F39" s="192"/>
      <c r="G39" s="192"/>
      <c r="H39" s="139"/>
      <c r="I39" s="140"/>
    </row>
    <row r="40" spans="3:12" ht="27" customHeight="1">
      <c r="C40" s="192" t="s">
        <v>1983</v>
      </c>
      <c r="D40" s="192"/>
      <c r="E40" s="192"/>
      <c r="F40" s="192"/>
      <c r="G40" s="192"/>
      <c r="H40" s="192"/>
      <c r="I40" s="140"/>
    </row>
    <row r="41" spans="3:12">
      <c r="C41" s="192" t="s">
        <v>1967</v>
      </c>
      <c r="D41" s="192"/>
      <c r="E41" s="192"/>
      <c r="F41" s="192"/>
      <c r="G41" s="192"/>
      <c r="H41" s="192"/>
      <c r="I41" s="192"/>
    </row>
    <row r="42" spans="3:12">
      <c r="C42" s="190" t="s">
        <v>309</v>
      </c>
      <c r="D42" s="190"/>
      <c r="E42" s="21"/>
    </row>
  </sheetData>
  <mergeCells count="19">
    <mergeCell ref="C42:D42"/>
    <mergeCell ref="C37:H37"/>
    <mergeCell ref="C38:H38"/>
    <mergeCell ref="C41:I41"/>
    <mergeCell ref="A7:J7"/>
    <mergeCell ref="A8:J8"/>
    <mergeCell ref="C10:C12"/>
    <mergeCell ref="F10:F11"/>
    <mergeCell ref="G10:G11"/>
    <mergeCell ref="H10:H11"/>
    <mergeCell ref="E10:E11"/>
    <mergeCell ref="C39:G39"/>
    <mergeCell ref="C40:H40"/>
    <mergeCell ref="A6:J6"/>
    <mergeCell ref="A1:J1"/>
    <mergeCell ref="A2:J2"/>
    <mergeCell ref="A3:J3"/>
    <mergeCell ref="A4:J4"/>
    <mergeCell ref="A5:J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topLeftCell="A2" zoomScaleNormal="100" workbookViewId="0">
      <selection activeCell="A8" sqref="A8:F8"/>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3" t="s">
        <v>1966</v>
      </c>
      <c r="B1" s="183"/>
      <c r="C1" s="183"/>
      <c r="D1" s="183"/>
      <c r="E1" s="183"/>
      <c r="F1" s="183"/>
      <c r="G1" s="28"/>
      <c r="H1" s="28"/>
    </row>
    <row r="2" spans="1:10" ht="21" customHeight="1">
      <c r="A2" s="184" t="s">
        <v>0</v>
      </c>
      <c r="B2" s="184"/>
      <c r="C2" s="184"/>
      <c r="D2" s="184"/>
      <c r="E2" s="184"/>
      <c r="F2" s="184"/>
      <c r="G2" s="29"/>
      <c r="H2" s="29"/>
    </row>
    <row r="3" spans="1:10" ht="15" customHeight="1">
      <c r="A3" s="185" t="s">
        <v>1</v>
      </c>
      <c r="B3" s="185"/>
      <c r="C3" s="185"/>
      <c r="D3" s="185"/>
      <c r="E3" s="185"/>
      <c r="F3" s="185"/>
      <c r="G3" s="30"/>
      <c r="H3" s="31"/>
    </row>
    <row r="4" spans="1:10" ht="18.75">
      <c r="A4" s="200" t="s">
        <v>22</v>
      </c>
      <c r="B4" s="200"/>
      <c r="C4" s="200"/>
      <c r="D4" s="200"/>
      <c r="E4" s="200"/>
      <c r="F4" s="200"/>
      <c r="G4" s="32"/>
      <c r="H4" s="33"/>
    </row>
    <row r="5" spans="1:10" ht="18.75" customHeight="1">
      <c r="A5" s="186" t="s">
        <v>23</v>
      </c>
      <c r="B5" s="186"/>
      <c r="C5" s="186"/>
      <c r="D5" s="186"/>
      <c r="E5" s="186"/>
      <c r="F5" s="186"/>
      <c r="G5" s="32"/>
      <c r="H5" s="32"/>
    </row>
    <row r="6" spans="1:10" ht="18.75">
      <c r="A6" s="202" t="s">
        <v>2012</v>
      </c>
      <c r="B6" s="202"/>
      <c r="C6" s="202"/>
      <c r="D6" s="202"/>
      <c r="E6" s="202"/>
      <c r="F6" s="202"/>
      <c r="G6" s="10"/>
      <c r="H6" s="34"/>
    </row>
    <row r="7" spans="1:10" ht="18.75">
      <c r="A7" s="193" t="s">
        <v>275</v>
      </c>
      <c r="B7" s="193"/>
      <c r="C7" s="193"/>
      <c r="D7" s="193"/>
      <c r="E7" s="193"/>
      <c r="F7" s="193"/>
      <c r="G7" s="35"/>
      <c r="H7" s="35"/>
      <c r="I7" s="35"/>
      <c r="J7" s="35"/>
    </row>
    <row r="8" spans="1:10" ht="15.75">
      <c r="A8" s="182" t="s">
        <v>4</v>
      </c>
      <c r="B8" s="182"/>
      <c r="C8" s="182"/>
      <c r="D8" s="182"/>
      <c r="E8" s="182"/>
      <c r="F8" s="182"/>
      <c r="G8" s="10"/>
      <c r="H8" s="36"/>
    </row>
    <row r="9" spans="1:10">
      <c r="G9" s="10"/>
    </row>
    <row r="10" spans="1:10">
      <c r="G10" s="10"/>
      <c r="H10" s="10"/>
    </row>
    <row r="11" spans="1:10" ht="15" customHeight="1">
      <c r="B11" s="201" t="s">
        <v>5</v>
      </c>
      <c r="C11" s="38" t="s">
        <v>312</v>
      </c>
      <c r="D11" s="203" t="s">
        <v>1961</v>
      </c>
      <c r="E11" s="203" t="s">
        <v>299</v>
      </c>
      <c r="G11" s="10"/>
    </row>
    <row r="12" spans="1:10" ht="15" customHeight="1">
      <c r="B12" s="201"/>
      <c r="C12" s="16" t="s">
        <v>275</v>
      </c>
      <c r="D12" s="203"/>
      <c r="E12" s="203"/>
      <c r="F12" s="10"/>
      <c r="G12" s="10"/>
      <c r="H12" s="10"/>
      <c r="I12" s="10"/>
    </row>
    <row r="13" spans="1:10">
      <c r="B13" s="39" t="s">
        <v>10</v>
      </c>
      <c r="C13" s="40">
        <f>+C14+C21</f>
        <v>1484234.610959</v>
      </c>
      <c r="D13" s="40">
        <f>+D14+D21</f>
        <v>1562998.18327923</v>
      </c>
      <c r="E13" s="40">
        <f>+E14+E21</f>
        <v>1378866.2761474592</v>
      </c>
      <c r="G13" s="10"/>
      <c r="H13" s="10"/>
      <c r="I13" s="10"/>
    </row>
    <row r="14" spans="1:10">
      <c r="B14" s="41" t="s">
        <v>11</v>
      </c>
      <c r="C14" s="42">
        <f>SUM(C15:C20)</f>
        <v>1308196.6847919999</v>
      </c>
      <c r="D14" s="42">
        <f>SUM(D15:D20)</f>
        <v>1349516.23736124</v>
      </c>
      <c r="E14" s="42">
        <f>SUM(E15:E20)</f>
        <v>1212702.5414713793</v>
      </c>
      <c r="F14" s="109"/>
      <c r="G14" s="10"/>
      <c r="H14" s="10"/>
      <c r="I14" s="10"/>
    </row>
    <row r="15" spans="1:10" ht="12.75" customHeight="1">
      <c r="B15" s="43" t="s">
        <v>24</v>
      </c>
      <c r="C15" s="44">
        <v>516919.62720400002</v>
      </c>
      <c r="D15" s="44">
        <v>530943.75845485018</v>
      </c>
      <c r="E15" s="44">
        <v>462250.20328043931</v>
      </c>
      <c r="F15" s="44"/>
      <c r="G15" s="10"/>
      <c r="H15" s="10"/>
      <c r="I15" s="10"/>
    </row>
    <row r="16" spans="1:10">
      <c r="B16" s="43" t="s">
        <v>25</v>
      </c>
      <c r="C16" s="44">
        <v>90986.168678000002</v>
      </c>
      <c r="D16" s="44">
        <v>87954.094017859999</v>
      </c>
      <c r="E16" s="44">
        <v>80343.126641909999</v>
      </c>
      <c r="F16" s="45"/>
      <c r="G16" s="10"/>
      <c r="H16" s="10"/>
    </row>
    <row r="17" spans="2:10">
      <c r="B17" s="43" t="s">
        <v>12</v>
      </c>
      <c r="C17" s="44">
        <v>298486.441612</v>
      </c>
      <c r="D17" s="44">
        <v>295128.66563800001</v>
      </c>
      <c r="E17" s="44">
        <v>257546.03097123999</v>
      </c>
      <c r="F17" s="44"/>
      <c r="G17" s="10"/>
      <c r="H17" s="10"/>
    </row>
    <row r="18" spans="2:10">
      <c r="B18" s="43" t="s">
        <v>26</v>
      </c>
      <c r="C18" s="46">
        <v>13500</v>
      </c>
      <c r="D18" s="46">
        <v>14787.72097038</v>
      </c>
      <c r="E18" s="46">
        <v>13601.565750150001</v>
      </c>
      <c r="F18" s="47"/>
      <c r="G18" s="10"/>
      <c r="H18" s="10"/>
    </row>
    <row r="19" spans="2:10">
      <c r="B19" s="43" t="s">
        <v>27</v>
      </c>
      <c r="C19" s="44">
        <v>388252.04090299999</v>
      </c>
      <c r="D19" s="44">
        <v>418244.88988243992</v>
      </c>
      <c r="E19" s="44">
        <v>396550.34101183992</v>
      </c>
      <c r="F19" s="44"/>
      <c r="G19" s="10"/>
      <c r="H19" s="10"/>
    </row>
    <row r="20" spans="2:10">
      <c r="B20" s="43" t="s">
        <v>28</v>
      </c>
      <c r="C20" s="44">
        <v>52.406395000000003</v>
      </c>
      <c r="D20" s="44">
        <v>2457.1083977100002</v>
      </c>
      <c r="E20" s="44">
        <v>2411.2738158000002</v>
      </c>
      <c r="F20" s="44"/>
      <c r="G20" s="10"/>
      <c r="H20" s="10"/>
      <c r="J20" s="10"/>
    </row>
    <row r="21" spans="2:10">
      <c r="B21" s="41" t="s">
        <v>13</v>
      </c>
      <c r="C21" s="42">
        <f>SUM(C22:C27)</f>
        <v>176037.92616700003</v>
      </c>
      <c r="D21" s="42">
        <f>SUM(D22:D27)</f>
        <v>213481.94591799</v>
      </c>
      <c r="E21" s="42">
        <f>SUM(E22:E27)</f>
        <v>166163.73467607994</v>
      </c>
      <c r="F21" s="151"/>
      <c r="G21" s="10"/>
      <c r="H21" s="10"/>
      <c r="I21" s="10"/>
    </row>
    <row r="22" spans="2:10">
      <c r="B22" s="43" t="s">
        <v>29</v>
      </c>
      <c r="C22" s="44">
        <v>53162.528542</v>
      </c>
      <c r="D22" s="44">
        <v>73948.389666280083</v>
      </c>
      <c r="E22" s="44">
        <v>57402.085928180022</v>
      </c>
      <c r="F22" s="44"/>
      <c r="G22" s="10"/>
      <c r="H22" s="10"/>
      <c r="I22" s="48"/>
    </row>
    <row r="23" spans="2:10">
      <c r="B23" s="43" t="s">
        <v>30</v>
      </c>
      <c r="C23" s="44">
        <v>60255.319620000002</v>
      </c>
      <c r="D23" s="44">
        <v>59386.431376540015</v>
      </c>
      <c r="E23" s="44">
        <v>38465.163339429993</v>
      </c>
      <c r="F23" s="44"/>
      <c r="G23" s="10"/>
      <c r="H23" s="10"/>
    </row>
    <row r="24" spans="2:10">
      <c r="B24" s="43" t="s">
        <v>31</v>
      </c>
      <c r="C24" s="44">
        <v>10.094704</v>
      </c>
      <c r="D24" s="44">
        <v>144.3690469</v>
      </c>
      <c r="E24" s="44">
        <v>104.25699636</v>
      </c>
      <c r="F24" s="44"/>
      <c r="G24" s="10"/>
      <c r="H24" s="10"/>
    </row>
    <row r="25" spans="2:10">
      <c r="B25" s="43" t="s">
        <v>32</v>
      </c>
      <c r="C25" s="44">
        <v>1045.835769</v>
      </c>
      <c r="D25" s="44">
        <v>3386.8728556900001</v>
      </c>
      <c r="E25" s="44">
        <v>2305.6761873600008</v>
      </c>
      <c r="F25" s="44"/>
      <c r="G25" s="10"/>
      <c r="H25" s="10"/>
    </row>
    <row r="26" spans="2:10">
      <c r="B26" s="43" t="s">
        <v>33</v>
      </c>
      <c r="C26" s="44">
        <v>60117.023257000001</v>
      </c>
      <c r="D26" s="44">
        <v>76373.548201509911</v>
      </c>
      <c r="E26" s="44">
        <v>67886.552224749932</v>
      </c>
      <c r="F26" s="44"/>
      <c r="G26" s="10"/>
      <c r="H26" s="10"/>
    </row>
    <row r="27" spans="2:10">
      <c r="B27" s="43" t="s">
        <v>34</v>
      </c>
      <c r="C27" s="44">
        <v>1447.1242749999999</v>
      </c>
      <c r="D27" s="44">
        <v>242.33477106999999</v>
      </c>
      <c r="E27" s="49">
        <v>0</v>
      </c>
      <c r="F27" s="44"/>
      <c r="G27" s="10"/>
      <c r="H27" s="10"/>
    </row>
    <row r="28" spans="2:10">
      <c r="B28" s="39" t="s">
        <v>35</v>
      </c>
      <c r="C28" s="40">
        <f>C29</f>
        <v>108120.51053499999</v>
      </c>
      <c r="D28" s="40">
        <f>D29</f>
        <v>110120.51053500001</v>
      </c>
      <c r="E28" s="40">
        <f>E29</f>
        <v>83352.631668990012</v>
      </c>
      <c r="F28" s="44"/>
      <c r="G28" s="10"/>
      <c r="H28" s="10"/>
    </row>
    <row r="29" spans="2:10">
      <c r="B29" s="41" t="s">
        <v>21</v>
      </c>
      <c r="C29" s="42">
        <f>SUM(C30:C32)</f>
        <v>108120.51053499999</v>
      </c>
      <c r="D29" s="42">
        <f>SUM(D30:D32)</f>
        <v>110120.51053500001</v>
      </c>
      <c r="E29" s="42">
        <f>SUM(E30:E32)</f>
        <v>83352.631668990012</v>
      </c>
      <c r="F29" s="44"/>
      <c r="G29" s="10"/>
      <c r="H29" s="10"/>
    </row>
    <row r="30" spans="2:10">
      <c r="B30" s="43" t="s">
        <v>36</v>
      </c>
      <c r="C30" s="44">
        <v>5117.7218819999998</v>
      </c>
      <c r="D30" s="44">
        <v>13579.3</v>
      </c>
      <c r="E30" s="49">
        <v>5647.8953962199994</v>
      </c>
      <c r="F30" s="44"/>
      <c r="G30" s="10"/>
      <c r="H30" s="10"/>
    </row>
    <row r="31" spans="2:10">
      <c r="B31" s="43" t="s">
        <v>37</v>
      </c>
      <c r="C31" s="44">
        <v>103002.788653</v>
      </c>
      <c r="D31" s="44">
        <v>96541.210535000006</v>
      </c>
      <c r="E31" s="44">
        <v>77704.736272770009</v>
      </c>
      <c r="F31" s="44"/>
      <c r="G31" s="10"/>
      <c r="H31" s="10"/>
    </row>
    <row r="32" spans="2:10">
      <c r="B32" s="43" t="s">
        <v>273</v>
      </c>
      <c r="C32" s="49">
        <v>0</v>
      </c>
      <c r="D32" s="49">
        <v>0</v>
      </c>
      <c r="E32" s="49">
        <v>0</v>
      </c>
      <c r="H32" s="10"/>
    </row>
    <row r="33" spans="2:20" ht="15" customHeight="1">
      <c r="B33" s="50" t="s">
        <v>38</v>
      </c>
      <c r="C33" s="51">
        <f>C13+C28</f>
        <v>1592355.1214939998</v>
      </c>
      <c r="D33" s="51">
        <f>D13+D28</f>
        <v>1673118.6938142302</v>
      </c>
      <c r="E33" s="51">
        <f>E13+E28</f>
        <v>1462218.9078164492</v>
      </c>
      <c r="H33" s="10"/>
      <c r="I33" s="23"/>
      <c r="J33" s="23"/>
      <c r="K33" s="23"/>
      <c r="L33" s="23"/>
      <c r="M33" s="23"/>
      <c r="N33" s="23"/>
      <c r="O33" s="23"/>
    </row>
    <row r="34" spans="2:20" ht="19.149999999999999" customHeight="1">
      <c r="B34" s="136" t="s">
        <v>308</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92" t="s">
        <v>2014</v>
      </c>
      <c r="C36" s="192"/>
      <c r="D36" s="192"/>
      <c r="E36" s="192"/>
      <c r="F36" s="141"/>
      <c r="G36" s="141"/>
      <c r="H36" s="140"/>
    </row>
    <row r="37" spans="2:20" ht="35.25" customHeight="1">
      <c r="B37" s="192" t="s">
        <v>1963</v>
      </c>
      <c r="C37" s="192"/>
      <c r="D37" s="192"/>
      <c r="E37" s="192"/>
      <c r="F37" s="141"/>
      <c r="G37" s="141"/>
      <c r="H37" s="140"/>
    </row>
    <row r="38" spans="2:20">
      <c r="B38" s="190" t="s">
        <v>309</v>
      </c>
      <c r="C38" s="190"/>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topLeftCell="A2" zoomScaleNormal="100" workbookViewId="0">
      <selection activeCell="G67" sqref="G67"/>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3" t="s">
        <v>1966</v>
      </c>
      <c r="B1" s="183"/>
      <c r="C1" s="183"/>
      <c r="D1" s="183"/>
      <c r="E1" s="183"/>
      <c r="F1" s="183"/>
    </row>
    <row r="2" spans="1:9" ht="21" customHeight="1">
      <c r="A2" s="184" t="s">
        <v>0</v>
      </c>
      <c r="B2" s="184"/>
      <c r="C2" s="184"/>
      <c r="D2" s="184"/>
      <c r="E2" s="184"/>
      <c r="F2" s="184"/>
    </row>
    <row r="3" spans="1:9" ht="15" customHeight="1">
      <c r="A3" s="185" t="s">
        <v>1</v>
      </c>
      <c r="B3" s="185"/>
      <c r="C3" s="185"/>
      <c r="D3" s="185"/>
      <c r="E3" s="185"/>
      <c r="F3" s="185"/>
    </row>
    <row r="4" spans="1:9" ht="18.75" customHeight="1">
      <c r="A4" s="186" t="s">
        <v>22</v>
      </c>
      <c r="B4" s="186"/>
      <c r="C4" s="186"/>
      <c r="D4" s="186"/>
      <c r="E4" s="186"/>
      <c r="F4" s="186"/>
    </row>
    <row r="5" spans="1:9" ht="18.75" customHeight="1">
      <c r="A5" s="186" t="s">
        <v>39</v>
      </c>
      <c r="B5" s="186"/>
      <c r="C5" s="186"/>
      <c r="D5" s="186"/>
      <c r="E5" s="186"/>
      <c r="F5" s="186"/>
    </row>
    <row r="6" spans="1:9" ht="18.75">
      <c r="A6" s="202" t="s">
        <v>2012</v>
      </c>
      <c r="B6" s="202"/>
      <c r="C6" s="202"/>
      <c r="D6" s="202"/>
      <c r="E6" s="202"/>
      <c r="F6" s="202"/>
    </row>
    <row r="7" spans="1:9" ht="18.75">
      <c r="A7" s="193" t="s">
        <v>275</v>
      </c>
      <c r="B7" s="193"/>
      <c r="C7" s="193"/>
      <c r="D7" s="193"/>
      <c r="E7" s="193"/>
      <c r="F7" s="193"/>
    </row>
    <row r="8" spans="1:9" ht="15.75">
      <c r="A8" s="182" t="s">
        <v>4</v>
      </c>
      <c r="B8" s="182"/>
      <c r="C8" s="182"/>
      <c r="D8" s="182"/>
      <c r="E8" s="182"/>
      <c r="F8" s="182"/>
    </row>
    <row r="10" spans="1:9">
      <c r="H10" s="48"/>
    </row>
    <row r="11" spans="1:9" ht="15" customHeight="1">
      <c r="B11" s="201" t="s">
        <v>5</v>
      </c>
      <c r="C11" s="37" t="s">
        <v>312</v>
      </c>
      <c r="D11" s="201" t="s">
        <v>1961</v>
      </c>
      <c r="E11" s="201" t="s">
        <v>299</v>
      </c>
    </row>
    <row r="12" spans="1:9">
      <c r="B12" s="201"/>
      <c r="C12" s="16" t="s">
        <v>275</v>
      </c>
      <c r="D12" s="201"/>
      <c r="E12" s="201"/>
    </row>
    <row r="13" spans="1:9">
      <c r="B13" s="52" t="s">
        <v>10</v>
      </c>
      <c r="C13" s="53">
        <f>C14+C17+C43+C45+C47+C49+C51+C53+C55</f>
        <v>1484234.6109590004</v>
      </c>
      <c r="D13" s="53">
        <f>D14+D17+D43+D45+D47+D49+D51+D53+D55</f>
        <v>1562998.1832792298</v>
      </c>
      <c r="E13" s="53">
        <f>E14+E17+E43+E45+E47+E49+E51+E53+E55</f>
        <v>1378866.2761474599</v>
      </c>
      <c r="H13" s="10"/>
      <c r="I13" s="54"/>
    </row>
    <row r="14" spans="1:9">
      <c r="B14" s="55" t="s">
        <v>40</v>
      </c>
      <c r="C14" s="56">
        <f>SUM(C15:C16)</f>
        <v>8907.1543020000008</v>
      </c>
      <c r="D14" s="56">
        <f>SUM(D15:D16)</f>
        <v>8907.1543020000008</v>
      </c>
      <c r="E14" s="56">
        <f>SUM(E15:E16)</f>
        <v>8907.1543020000008</v>
      </c>
      <c r="H14" s="10"/>
    </row>
    <row r="15" spans="1:9">
      <c r="B15" s="57" t="s">
        <v>41</v>
      </c>
      <c r="C15" s="46">
        <v>3010.7791240000001</v>
      </c>
      <c r="D15" s="46">
        <v>3010.7791240000001</v>
      </c>
      <c r="E15" s="46">
        <v>3010.7791240000001</v>
      </c>
      <c r="F15" s="46"/>
      <c r="H15" s="10"/>
    </row>
    <row r="16" spans="1:9">
      <c r="B16" s="57" t="s">
        <v>42</v>
      </c>
      <c r="C16" s="46">
        <v>5896.3751780000002</v>
      </c>
      <c r="D16" s="46">
        <v>5896.3751780000002</v>
      </c>
      <c r="E16" s="46">
        <v>5896.3751780000002</v>
      </c>
      <c r="F16" s="46"/>
      <c r="H16" s="10"/>
    </row>
    <row r="17" spans="2:10">
      <c r="B17" s="55" t="s">
        <v>43</v>
      </c>
      <c r="C17" s="56">
        <f>SUM(C18:C42)</f>
        <v>1449825.2822310003</v>
      </c>
      <c r="D17" s="56">
        <f>SUM(D18:D42)</f>
        <v>1526979.8905320296</v>
      </c>
      <c r="E17" s="56">
        <f>SUM(E18:E42)</f>
        <v>1343405.7975354998</v>
      </c>
      <c r="F17" s="46"/>
    </row>
    <row r="18" spans="2:10">
      <c r="B18" s="57" t="s">
        <v>44</v>
      </c>
      <c r="C18" s="46">
        <v>127178.682615</v>
      </c>
      <c r="D18" s="46">
        <v>130877.05108085999</v>
      </c>
      <c r="E18" s="46">
        <v>112410.67072630998</v>
      </c>
      <c r="F18" s="58"/>
    </row>
    <row r="19" spans="2:10">
      <c r="B19" s="57" t="s">
        <v>314</v>
      </c>
      <c r="C19" s="46">
        <v>73721.962713999994</v>
      </c>
      <c r="D19" s="46">
        <v>82341.213025780089</v>
      </c>
      <c r="E19" s="46">
        <v>74275.374279630167</v>
      </c>
      <c r="F19" s="58"/>
    </row>
    <row r="20" spans="2:10">
      <c r="B20" s="57" t="s">
        <v>45</v>
      </c>
      <c r="C20" s="46">
        <v>64622.485397999997</v>
      </c>
      <c r="D20" s="46">
        <v>67029.051481690112</v>
      </c>
      <c r="E20" s="46">
        <v>58091.773866089963</v>
      </c>
      <c r="F20" s="58"/>
    </row>
    <row r="21" spans="2:10">
      <c r="B21" s="57" t="s">
        <v>46</v>
      </c>
      <c r="C21" s="46">
        <v>15344.286414</v>
      </c>
      <c r="D21" s="46">
        <v>15469.263527399999</v>
      </c>
      <c r="E21" s="46">
        <v>12731.023151469994</v>
      </c>
      <c r="F21" s="58"/>
      <c r="H21" s="59"/>
    </row>
    <row r="22" spans="2:10">
      <c r="B22" s="57" t="s">
        <v>47</v>
      </c>
      <c r="C22" s="46">
        <v>21512.650364000001</v>
      </c>
      <c r="D22" s="46">
        <v>23193.644808640001</v>
      </c>
      <c r="E22" s="46">
        <v>19887.945502459996</v>
      </c>
      <c r="F22" s="58"/>
    </row>
    <row r="23" spans="2:10">
      <c r="B23" s="57" t="s">
        <v>48</v>
      </c>
      <c r="C23" s="59">
        <v>309832.15000000002</v>
      </c>
      <c r="D23" s="59">
        <v>309912.23124880949</v>
      </c>
      <c r="E23" s="59">
        <v>277835.63226346998</v>
      </c>
      <c r="F23" s="58"/>
    </row>
    <row r="24" spans="2:10">
      <c r="B24" s="57" t="s">
        <v>49</v>
      </c>
      <c r="C24" s="59">
        <v>150968.273193</v>
      </c>
      <c r="D24" s="59">
        <v>164183.58614802005</v>
      </c>
      <c r="E24" s="59">
        <v>149794.02241512988</v>
      </c>
      <c r="F24" s="58"/>
    </row>
    <row r="25" spans="2:10">
      <c r="B25" s="60" t="s">
        <v>50</v>
      </c>
      <c r="C25" s="59">
        <v>5502.585634</v>
      </c>
      <c r="D25" s="59">
        <v>5913.0696369799989</v>
      </c>
      <c r="E25" s="59">
        <v>4832.00355511</v>
      </c>
      <c r="F25" s="58"/>
      <c r="H25" s="59"/>
    </row>
    <row r="26" spans="2:10">
      <c r="B26" s="60" t="s">
        <v>51</v>
      </c>
      <c r="C26" s="59">
        <v>3023.3434499999998</v>
      </c>
      <c r="D26" s="59">
        <v>3199.9977180000005</v>
      </c>
      <c r="E26" s="59">
        <v>2326.0757766799989</v>
      </c>
      <c r="F26" s="58"/>
      <c r="H26" s="59"/>
      <c r="J26" s="59"/>
    </row>
    <row r="27" spans="2:10">
      <c r="B27" s="60" t="s">
        <v>52</v>
      </c>
      <c r="C27" s="59">
        <v>18535.516531000001</v>
      </c>
      <c r="D27" s="59">
        <v>20734.289947449997</v>
      </c>
      <c r="E27" s="59">
        <v>17319.682537069999</v>
      </c>
      <c r="F27" s="58"/>
      <c r="H27" s="59"/>
    </row>
    <row r="28" spans="2:10">
      <c r="B28" s="60" t="s">
        <v>53</v>
      </c>
      <c r="C28" s="59">
        <v>64208.597908000003</v>
      </c>
      <c r="D28" s="59">
        <v>83767.439435669978</v>
      </c>
      <c r="E28" s="59">
        <v>68265.728474149975</v>
      </c>
      <c r="F28" s="58"/>
      <c r="H28" s="59"/>
    </row>
    <row r="29" spans="2:10">
      <c r="B29" s="60" t="s">
        <v>54</v>
      </c>
      <c r="C29" s="59">
        <v>21563.980144000001</v>
      </c>
      <c r="D29" s="59">
        <v>24282.691243410001</v>
      </c>
      <c r="E29" s="59">
        <v>20995.771926120004</v>
      </c>
      <c r="F29" s="58"/>
    </row>
    <row r="30" spans="2:10">
      <c r="B30" s="60" t="s">
        <v>55</v>
      </c>
      <c r="C30" s="59">
        <v>9400.0550249999997</v>
      </c>
      <c r="D30" s="59">
        <v>9314.4457327999971</v>
      </c>
      <c r="E30" s="59">
        <v>5619.5902305399986</v>
      </c>
      <c r="F30" s="58"/>
    </row>
    <row r="31" spans="2:10">
      <c r="B31" s="60" t="s">
        <v>56</v>
      </c>
      <c r="C31" s="59">
        <v>11681.565715000001</v>
      </c>
      <c r="D31" s="59">
        <v>12761.423419999999</v>
      </c>
      <c r="E31" s="59">
        <v>12500.207239589998</v>
      </c>
      <c r="F31" s="58"/>
      <c r="G31" s="54"/>
    </row>
    <row r="32" spans="2:10">
      <c r="B32" s="60" t="s">
        <v>57</v>
      </c>
      <c r="C32" s="59">
        <v>1254.3081549999999</v>
      </c>
      <c r="D32" s="59">
        <v>1272.3060341400001</v>
      </c>
      <c r="E32" s="59">
        <v>1086.09391811</v>
      </c>
      <c r="F32" s="58"/>
    </row>
    <row r="33" spans="2:6">
      <c r="B33" s="60" t="s">
        <v>58</v>
      </c>
      <c r="C33" s="59">
        <v>4163.0385219999998</v>
      </c>
      <c r="D33" s="59">
        <v>4379.5016925699992</v>
      </c>
      <c r="E33" s="59">
        <v>3761.6329201699991</v>
      </c>
      <c r="F33" s="58"/>
    </row>
    <row r="34" spans="2:6">
      <c r="B34" s="60" t="s">
        <v>59</v>
      </c>
      <c r="C34" s="59">
        <v>754.73537499999998</v>
      </c>
      <c r="D34" s="59">
        <v>765.17219400000022</v>
      </c>
      <c r="E34" s="59">
        <v>612.66899992999993</v>
      </c>
      <c r="F34" s="58"/>
    </row>
    <row r="35" spans="2:6">
      <c r="B35" s="60" t="s">
        <v>60</v>
      </c>
      <c r="C35" s="59">
        <v>17321.712416999999</v>
      </c>
      <c r="D35" s="59">
        <v>17504.908766999994</v>
      </c>
      <c r="E35" s="59">
        <v>12244.60120639</v>
      </c>
      <c r="F35" s="58"/>
    </row>
    <row r="36" spans="2:6">
      <c r="B36" s="60" t="s">
        <v>61</v>
      </c>
      <c r="C36" s="59">
        <v>22851.776170000001</v>
      </c>
      <c r="D36" s="59">
        <v>22921.444125049991</v>
      </c>
      <c r="E36" s="59">
        <v>21951.556005920003</v>
      </c>
      <c r="F36" s="58"/>
    </row>
    <row r="37" spans="2:6">
      <c r="B37" s="60" t="s">
        <v>62</v>
      </c>
      <c r="C37" s="59">
        <v>4007.4039579999999</v>
      </c>
      <c r="D37" s="59">
        <v>4594.7348057599993</v>
      </c>
      <c r="E37" s="59">
        <v>3193.5749291799998</v>
      </c>
      <c r="F37" s="58"/>
    </row>
    <row r="38" spans="2:6">
      <c r="B38" s="60" t="s">
        <v>63</v>
      </c>
      <c r="C38" s="59">
        <v>2714.3816029999998</v>
      </c>
      <c r="D38" s="59">
        <v>2826.4493689999999</v>
      </c>
      <c r="E38" s="59">
        <v>2243.6490512999994</v>
      </c>
      <c r="F38" s="58"/>
    </row>
    <row r="39" spans="2:6">
      <c r="B39" s="60" t="s">
        <v>64</v>
      </c>
      <c r="C39" s="59">
        <v>5749.8536160000003</v>
      </c>
      <c r="D39" s="59">
        <v>6039.8536160000012</v>
      </c>
      <c r="E39" s="59">
        <v>3566.4283772199997</v>
      </c>
      <c r="F39" s="58"/>
    </row>
    <row r="40" spans="2:6">
      <c r="B40" s="60" t="s">
        <v>65</v>
      </c>
      <c r="C40" s="59">
        <v>17535.521616999999</v>
      </c>
      <c r="D40" s="59">
        <v>22620.521617000002</v>
      </c>
      <c r="E40" s="59">
        <v>20315.614724970001</v>
      </c>
      <c r="F40" s="58"/>
    </row>
    <row r="41" spans="2:6">
      <c r="B41" s="60" t="s">
        <v>320</v>
      </c>
      <c r="C41" s="59">
        <v>333486.47113800002</v>
      </c>
      <c r="D41" s="59">
        <v>330136.47113800002</v>
      </c>
      <c r="E41" s="59">
        <v>292553.83647123998</v>
      </c>
      <c r="F41" s="58"/>
    </row>
    <row r="42" spans="2:6">
      <c r="B42" s="60" t="s">
        <v>67</v>
      </c>
      <c r="C42" s="59">
        <v>142889.94455499999</v>
      </c>
      <c r="D42" s="59">
        <v>160939.12871799999</v>
      </c>
      <c r="E42" s="59">
        <v>144990.63898724996</v>
      </c>
      <c r="F42" s="58"/>
    </row>
    <row r="43" spans="2:6">
      <c r="B43" s="55" t="s">
        <v>68</v>
      </c>
      <c r="C43" s="56">
        <f>C44</f>
        <v>12921.593863</v>
      </c>
      <c r="D43" s="56">
        <f>D44</f>
        <v>12921.593863</v>
      </c>
      <c r="E43" s="56">
        <f>E44</f>
        <v>12921.593862989999</v>
      </c>
      <c r="F43" s="58"/>
    </row>
    <row r="44" spans="2:6">
      <c r="B44" s="57" t="s">
        <v>69</v>
      </c>
      <c r="C44" s="46">
        <v>12921.593863</v>
      </c>
      <c r="D44" s="46">
        <v>12921.593863</v>
      </c>
      <c r="E44" s="46">
        <v>12921.593862989999</v>
      </c>
      <c r="F44" s="58"/>
    </row>
    <row r="45" spans="2:6">
      <c r="B45" s="55" t="s">
        <v>70</v>
      </c>
      <c r="C45" s="56">
        <f>C46</f>
        <v>6750.8917369999999</v>
      </c>
      <c r="D45" s="56">
        <f>D46</f>
        <v>8150.8917369999999</v>
      </c>
      <c r="E45" s="56">
        <f>E46</f>
        <v>8150.8917369999999</v>
      </c>
      <c r="F45" s="58"/>
    </row>
    <row r="46" spans="2:6">
      <c r="B46" s="57" t="s">
        <v>71</v>
      </c>
      <c r="C46" s="46">
        <v>6750.8917369999999</v>
      </c>
      <c r="D46" s="46">
        <v>8150.8917369999999</v>
      </c>
      <c r="E46" s="46">
        <v>8150.8917369999999</v>
      </c>
      <c r="F46" s="58"/>
    </row>
    <row r="47" spans="2:6">
      <c r="B47" s="55" t="s">
        <v>72</v>
      </c>
      <c r="C47" s="56">
        <f>C48</f>
        <v>1524.2480869999999</v>
      </c>
      <c r="D47" s="56">
        <f>D48</f>
        <v>1546.9930432000001</v>
      </c>
      <c r="E47" s="56">
        <f>E48</f>
        <v>1418.9722491100001</v>
      </c>
      <c r="F47" s="58"/>
    </row>
    <row r="48" spans="2:6">
      <c r="B48" s="57" t="s">
        <v>73</v>
      </c>
      <c r="C48" s="46">
        <v>1524.2480869999999</v>
      </c>
      <c r="D48" s="46">
        <v>1546.9930432000001</v>
      </c>
      <c r="E48" s="46">
        <v>1418.9722491100001</v>
      </c>
      <c r="F48" s="58"/>
    </row>
    <row r="49" spans="2:6">
      <c r="B49" s="55" t="s">
        <v>74</v>
      </c>
      <c r="C49" s="56">
        <f>C50</f>
        <v>1900.371875</v>
      </c>
      <c r="D49" s="56">
        <f>D50</f>
        <v>2000.371875</v>
      </c>
      <c r="E49" s="56">
        <f>E50</f>
        <v>1841.3037220000001</v>
      </c>
      <c r="F49" s="58"/>
    </row>
    <row r="50" spans="2:6">
      <c r="B50" s="57" t="s">
        <v>75</v>
      </c>
      <c r="C50" s="46">
        <v>1900.371875</v>
      </c>
      <c r="D50" s="46">
        <v>2000.371875</v>
      </c>
      <c r="E50" s="46">
        <v>1841.3037220000001</v>
      </c>
      <c r="F50" s="58"/>
    </row>
    <row r="51" spans="2:6">
      <c r="B51" s="55" t="s">
        <v>76</v>
      </c>
      <c r="C51" s="56">
        <f>C52</f>
        <v>375</v>
      </c>
      <c r="D51" s="56">
        <f>D52</f>
        <v>375.18087100000008</v>
      </c>
      <c r="E51" s="56">
        <f>E52</f>
        <v>361.36104308000017</v>
      </c>
      <c r="F51" s="58"/>
    </row>
    <row r="52" spans="2:6">
      <c r="B52" s="57" t="s">
        <v>77</v>
      </c>
      <c r="C52" s="46">
        <v>375</v>
      </c>
      <c r="D52" s="46">
        <v>375.18087100000008</v>
      </c>
      <c r="E52" s="46">
        <v>361.36104308000017</v>
      </c>
      <c r="F52" s="58"/>
    </row>
    <row r="53" spans="2:6">
      <c r="B53" s="55" t="s">
        <v>78</v>
      </c>
      <c r="C53" s="56">
        <f>C54</f>
        <v>1193.3993809999999</v>
      </c>
      <c r="D53" s="56">
        <f>D54</f>
        <v>1193.3993809999999</v>
      </c>
      <c r="E53" s="56">
        <f>E54</f>
        <v>1113.9932230699999</v>
      </c>
      <c r="F53" s="58"/>
    </row>
    <row r="54" spans="2:6">
      <c r="B54" s="57" t="s">
        <v>315</v>
      </c>
      <c r="C54" s="46">
        <v>1193.3993809999999</v>
      </c>
      <c r="D54" s="46">
        <v>1193.3993809999999</v>
      </c>
      <c r="E54" s="46">
        <v>1113.9932230699999</v>
      </c>
      <c r="F54" s="58"/>
    </row>
    <row r="55" spans="2:6">
      <c r="B55" s="61" t="s">
        <v>79</v>
      </c>
      <c r="C55" s="56">
        <f>C56</f>
        <v>836.66948300000001</v>
      </c>
      <c r="D55" s="56">
        <f>D56</f>
        <v>922.70767499999999</v>
      </c>
      <c r="E55" s="56">
        <f>E56</f>
        <v>745.20847271000014</v>
      </c>
      <c r="F55" s="58"/>
    </row>
    <row r="56" spans="2:6">
      <c r="B56" s="57" t="s">
        <v>306</v>
      </c>
      <c r="C56" s="46">
        <v>836.66948300000001</v>
      </c>
      <c r="D56" s="46">
        <v>922.70767499999999</v>
      </c>
      <c r="E56" s="46">
        <v>745.20847271000014</v>
      </c>
      <c r="F56" s="58"/>
    </row>
    <row r="57" spans="2:6">
      <c r="B57" s="62" t="s">
        <v>35</v>
      </c>
      <c r="C57" s="63">
        <f>C58</f>
        <v>108120.51053500001</v>
      </c>
      <c r="D57" s="63">
        <f>D58</f>
        <v>110120.51053499999</v>
      </c>
      <c r="E57" s="63">
        <f>E58</f>
        <v>83352.631668989998</v>
      </c>
      <c r="F57" s="58"/>
    </row>
    <row r="58" spans="2:6">
      <c r="B58" s="55" t="s">
        <v>43</v>
      </c>
      <c r="C58" s="56">
        <f>SUM(C59:C63)</f>
        <v>108120.51053500001</v>
      </c>
      <c r="D58" s="56">
        <f>SUM(D59:D63)</f>
        <v>110120.51053499999</v>
      </c>
      <c r="E58" s="56">
        <f>SUM(E59:E63)</f>
        <v>83352.631668989998</v>
      </c>
      <c r="F58" s="58"/>
    </row>
    <row r="59" spans="2:6">
      <c r="B59" s="57" t="s">
        <v>48</v>
      </c>
      <c r="C59" s="46">
        <v>0</v>
      </c>
      <c r="D59" s="46">
        <v>50</v>
      </c>
      <c r="E59" s="46">
        <v>43.094942350000004</v>
      </c>
      <c r="F59" s="58"/>
    </row>
    <row r="60" spans="2:6">
      <c r="B60" s="57" t="s">
        <v>52</v>
      </c>
      <c r="C60" s="46">
        <v>0</v>
      </c>
      <c r="D60" s="46">
        <v>2000</v>
      </c>
      <c r="E60" s="46">
        <v>2000</v>
      </c>
      <c r="F60" s="58"/>
    </row>
    <row r="61" spans="2:6">
      <c r="B61" s="57" t="s">
        <v>62</v>
      </c>
      <c r="C61" s="46">
        <v>835.789266</v>
      </c>
      <c r="D61" s="46">
        <v>0</v>
      </c>
      <c r="E61" s="46">
        <v>0</v>
      </c>
      <c r="F61" s="58"/>
    </row>
    <row r="62" spans="2:6">
      <c r="B62" s="57" t="s">
        <v>66</v>
      </c>
      <c r="C62" s="46">
        <v>93784.721269000001</v>
      </c>
      <c r="D62" s="46">
        <v>97283.488652999993</v>
      </c>
      <c r="E62" s="46">
        <v>77751.669978499995</v>
      </c>
      <c r="F62" s="58"/>
    </row>
    <row r="63" spans="2:6">
      <c r="B63" s="57" t="s">
        <v>67</v>
      </c>
      <c r="C63" s="46">
        <v>13500</v>
      </c>
      <c r="D63" s="46">
        <v>10787.021881999999</v>
      </c>
      <c r="E63" s="46">
        <v>3557.8667481399998</v>
      </c>
    </row>
    <row r="64" spans="2:6">
      <c r="B64" s="50" t="s">
        <v>80</v>
      </c>
      <c r="C64" s="51">
        <f>C13+C57</f>
        <v>1592355.1214940003</v>
      </c>
      <c r="D64" s="51">
        <f>D13+D57</f>
        <v>1673118.6938142297</v>
      </c>
      <c r="E64" s="51">
        <f>(E13+E57)</f>
        <v>1462218.9078164499</v>
      </c>
    </row>
    <row r="65" spans="2:6">
      <c r="B65" s="136" t="s">
        <v>308</v>
      </c>
      <c r="E65" s="21"/>
      <c r="F65" s="58"/>
    </row>
    <row r="66" spans="2:6">
      <c r="B66" s="137" t="s">
        <v>301</v>
      </c>
      <c r="C66" s="138"/>
      <c r="D66" s="138"/>
      <c r="E66" s="138"/>
    </row>
    <row r="67" spans="2:6" ht="32.450000000000003" customHeight="1">
      <c r="B67" s="192" t="s">
        <v>2014</v>
      </c>
      <c r="C67" s="192"/>
      <c r="D67" s="192"/>
      <c r="E67" s="192"/>
    </row>
    <row r="68" spans="2:6" ht="39" customHeight="1">
      <c r="B68" s="192" t="s">
        <v>1963</v>
      </c>
      <c r="C68" s="192"/>
      <c r="D68" s="192"/>
      <c r="E68" s="192"/>
    </row>
    <row r="69" spans="2:6">
      <c r="B69" s="190" t="s">
        <v>310</v>
      </c>
      <c r="C69" s="190"/>
      <c r="D69" s="21"/>
    </row>
    <row r="70" spans="2:6">
      <c r="C70" s="65"/>
      <c r="D70" s="65"/>
      <c r="E70" s="65"/>
    </row>
    <row r="71" spans="2:6">
      <c r="C71" s="65"/>
      <c r="D71" s="65"/>
      <c r="E71" s="65"/>
    </row>
  </sheetData>
  <mergeCells count="14">
    <mergeCell ref="B67:E67"/>
    <mergeCell ref="B69:C69"/>
    <mergeCell ref="A8:F8"/>
    <mergeCell ref="B11:B12"/>
    <mergeCell ref="A6:F6"/>
    <mergeCell ref="A7:F7"/>
    <mergeCell ref="E11:E12"/>
    <mergeCell ref="B68:E68"/>
    <mergeCell ref="D11:D12"/>
    <mergeCell ref="A1:F1"/>
    <mergeCell ref="A2:F2"/>
    <mergeCell ref="A3:F3"/>
    <mergeCell ref="A4:F4"/>
    <mergeCell ref="A5:F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G155" sqref="G155"/>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3" t="s">
        <v>1966</v>
      </c>
      <c r="B1" s="183"/>
      <c r="C1" s="183"/>
      <c r="D1" s="183"/>
      <c r="E1" s="183"/>
    </row>
    <row r="2" spans="1:6" ht="21" customHeight="1">
      <c r="A2" s="184" t="s">
        <v>0</v>
      </c>
      <c r="B2" s="184"/>
      <c r="C2" s="184"/>
      <c r="D2" s="184"/>
      <c r="E2" s="184"/>
    </row>
    <row r="3" spans="1:6" ht="14.45" customHeight="1">
      <c r="A3" s="185" t="s">
        <v>1</v>
      </c>
      <c r="B3" s="185"/>
      <c r="C3" s="185"/>
      <c r="D3" s="185"/>
      <c r="E3" s="185"/>
    </row>
    <row r="5" spans="1:6" ht="18" customHeight="1">
      <c r="A5" s="186" t="s">
        <v>22</v>
      </c>
      <c r="B5" s="186"/>
      <c r="C5" s="186"/>
      <c r="D5" s="186"/>
      <c r="E5" s="186"/>
      <c r="F5" s="186"/>
    </row>
    <row r="6" spans="1:6" ht="18" customHeight="1">
      <c r="A6" s="186" t="s">
        <v>81</v>
      </c>
      <c r="B6" s="186"/>
      <c r="C6" s="186"/>
      <c r="D6" s="186"/>
      <c r="E6" s="186"/>
      <c r="F6" s="186"/>
    </row>
    <row r="7" spans="1:6" ht="18.75">
      <c r="A7" s="202" t="s">
        <v>2012</v>
      </c>
      <c r="B7" s="202"/>
      <c r="C7" s="202"/>
      <c r="D7" s="202"/>
      <c r="E7" s="202"/>
      <c r="F7" s="202"/>
    </row>
    <row r="8" spans="1:6" ht="18.75">
      <c r="A8" s="193" t="s">
        <v>275</v>
      </c>
      <c r="B8" s="193"/>
      <c r="C8" s="193"/>
      <c r="D8" s="193"/>
      <c r="E8" s="193"/>
      <c r="F8" s="193"/>
    </row>
    <row r="9" spans="1:6" ht="15.75">
      <c r="A9" s="182" t="s">
        <v>4</v>
      </c>
      <c r="B9" s="182"/>
      <c r="C9" s="182"/>
      <c r="D9" s="182"/>
      <c r="E9" s="182"/>
      <c r="F9" s="182"/>
    </row>
    <row r="11" spans="1:6">
      <c r="B11" s="201" t="s">
        <v>5</v>
      </c>
      <c r="C11" s="37" t="s">
        <v>312</v>
      </c>
      <c r="D11" s="201" t="s">
        <v>1961</v>
      </c>
      <c r="E11" s="201" t="s">
        <v>299</v>
      </c>
    </row>
    <row r="12" spans="1:6">
      <c r="B12" s="201"/>
      <c r="C12" s="16" t="s">
        <v>275</v>
      </c>
      <c r="D12" s="201"/>
      <c r="E12" s="201"/>
    </row>
    <row r="13" spans="1:6">
      <c r="B13" s="66" t="s">
        <v>239</v>
      </c>
      <c r="C13" s="133">
        <f>C14+C38+C74+C104+C150</f>
        <v>1484234.610959</v>
      </c>
      <c r="D13" s="133">
        <f>D14+D38+D74+D104+D150</f>
        <v>1562998.18327923</v>
      </c>
      <c r="E13" s="133">
        <f>E14+E38+E74+E104+E150</f>
        <v>1378866.2761474601</v>
      </c>
    </row>
    <row r="14" spans="1:6">
      <c r="B14" s="110" t="s">
        <v>302</v>
      </c>
      <c r="C14" s="134">
        <f>C15+C22+C25+C30</f>
        <v>239464.28887499997</v>
      </c>
      <c r="D14" s="134">
        <f>D15+D22+D25+D30</f>
        <v>258337.96621107002</v>
      </c>
      <c r="E14" s="134">
        <f>E15+E22+E25+E30</f>
        <v>229299.52953237001</v>
      </c>
    </row>
    <row r="15" spans="1:6">
      <c r="B15" s="111" t="s">
        <v>82</v>
      </c>
      <c r="C15" s="134">
        <f>SUM(C16:C21)</f>
        <v>92986.411967000007</v>
      </c>
      <c r="D15" s="134">
        <f>SUM(D16:D21)</f>
        <v>104894.17408692997</v>
      </c>
      <c r="E15" s="134">
        <f>SUM(E16:E21)</f>
        <v>94933.766567900049</v>
      </c>
    </row>
    <row r="16" spans="1:6">
      <c r="B16" s="60" t="s">
        <v>83</v>
      </c>
      <c r="C16" s="132">
        <v>7957.6912179999999</v>
      </c>
      <c r="D16" s="132">
        <v>8699.6920209500004</v>
      </c>
      <c r="E16" s="132">
        <v>8641.527401880001</v>
      </c>
    </row>
    <row r="17" spans="2:5">
      <c r="B17" s="60" t="s">
        <v>84</v>
      </c>
      <c r="C17" s="132">
        <v>50979.967939000002</v>
      </c>
      <c r="D17" s="132">
        <v>52726.147544719985</v>
      </c>
      <c r="E17" s="132">
        <v>43037.995927310047</v>
      </c>
    </row>
    <row r="18" spans="2:5">
      <c r="B18" s="60" t="s">
        <v>85</v>
      </c>
      <c r="C18" s="132">
        <v>26405.736634000001</v>
      </c>
      <c r="D18" s="132">
        <v>34489.17095906999</v>
      </c>
      <c r="E18" s="132">
        <v>34384.969928580002</v>
      </c>
    </row>
    <row r="19" spans="2:5">
      <c r="B19" s="60" t="s">
        <v>86</v>
      </c>
      <c r="C19" s="132">
        <v>6738.7567369999997</v>
      </c>
      <c r="D19" s="132">
        <v>8135.7237370000003</v>
      </c>
      <c r="E19" s="132">
        <v>8135.7237370000003</v>
      </c>
    </row>
    <row r="20" spans="2:5">
      <c r="B20" s="60" t="s">
        <v>87</v>
      </c>
      <c r="C20" s="132">
        <v>813.15455099999997</v>
      </c>
      <c r="D20" s="132">
        <v>751.98493718999998</v>
      </c>
      <c r="E20" s="132">
        <v>653.07759704999955</v>
      </c>
    </row>
    <row r="21" spans="2:5">
      <c r="B21" s="60" t="s">
        <v>276</v>
      </c>
      <c r="C21" s="132">
        <v>91.104888000000003</v>
      </c>
      <c r="D21" s="132">
        <v>91.454887999999997</v>
      </c>
      <c r="E21" s="132">
        <v>80.471976080000005</v>
      </c>
    </row>
    <row r="22" spans="2:5">
      <c r="B22" s="111" t="s">
        <v>88</v>
      </c>
      <c r="C22" s="134">
        <f>SUM(C23:C24)</f>
        <v>15166.993748999999</v>
      </c>
      <c r="D22" s="134">
        <f>SUM(D23:D24)</f>
        <v>15292.044762399999</v>
      </c>
      <c r="E22" s="134">
        <f>SUM(E23:E24)</f>
        <v>12585.394552850001</v>
      </c>
    </row>
    <row r="23" spans="2:5">
      <c r="B23" s="60" t="s">
        <v>89</v>
      </c>
      <c r="C23" s="132">
        <v>5679.9169469999997</v>
      </c>
      <c r="D23" s="132">
        <v>5926.8996112799996</v>
      </c>
      <c r="E23" s="132">
        <v>4025.6753446600005</v>
      </c>
    </row>
    <row r="24" spans="2:5">
      <c r="B24" s="60" t="s">
        <v>90</v>
      </c>
      <c r="C24" s="132">
        <v>9487.0768019999996</v>
      </c>
      <c r="D24" s="132">
        <v>9365.1451511199994</v>
      </c>
      <c r="E24" s="132">
        <v>8559.7192081899993</v>
      </c>
    </row>
    <row r="25" spans="2:5">
      <c r="B25" s="111" t="s">
        <v>91</v>
      </c>
      <c r="C25" s="134">
        <f>SUM(C26:C29)</f>
        <v>53706.951427000007</v>
      </c>
      <c r="D25" s="134">
        <f>SUM(D26:D29)</f>
        <v>56667.95375111005</v>
      </c>
      <c r="E25" s="134">
        <f>SUM(E26:E29)</f>
        <v>48708.113724370007</v>
      </c>
    </row>
    <row r="26" spans="2:5">
      <c r="B26" s="60" t="s">
        <v>92</v>
      </c>
      <c r="C26" s="132">
        <v>49289.055265000003</v>
      </c>
      <c r="D26" s="132">
        <v>51774.907650440051</v>
      </c>
      <c r="E26" s="132">
        <v>44718.563471720008</v>
      </c>
    </row>
    <row r="27" spans="2:5">
      <c r="B27" s="60" t="s">
        <v>93</v>
      </c>
      <c r="C27" s="132">
        <v>4065.0264830000001</v>
      </c>
      <c r="D27" s="132">
        <v>4526.0064480000001</v>
      </c>
      <c r="E27" s="132">
        <v>3657.7446402999999</v>
      </c>
    </row>
    <row r="28" spans="2:5">
      <c r="B28" s="60" t="s">
        <v>249</v>
      </c>
      <c r="C28" s="132">
        <v>280.480234</v>
      </c>
      <c r="D28" s="132">
        <v>284.70055266999992</v>
      </c>
      <c r="E28" s="132">
        <v>253.40168549000006</v>
      </c>
    </row>
    <row r="29" spans="2:5">
      <c r="B29" s="60" t="s">
        <v>94</v>
      </c>
      <c r="C29" s="132">
        <v>72.389444999999995</v>
      </c>
      <c r="D29" s="132">
        <v>82.339100000000002</v>
      </c>
      <c r="E29" s="132">
        <v>78.403926860000027</v>
      </c>
    </row>
    <row r="30" spans="2:5">
      <c r="B30" s="111" t="s">
        <v>95</v>
      </c>
      <c r="C30" s="134">
        <f>SUM(C31:C37)</f>
        <v>77603.931731999983</v>
      </c>
      <c r="D30" s="134">
        <f>SUM(D31:D37)</f>
        <v>81483.793610629989</v>
      </c>
      <c r="E30" s="134">
        <f>SUM(E31:E37)</f>
        <v>73072.254687249952</v>
      </c>
    </row>
    <row r="31" spans="2:5">
      <c r="B31" s="60" t="s">
        <v>96</v>
      </c>
      <c r="C31" s="132">
        <v>38088.754744999998</v>
      </c>
      <c r="D31" s="132">
        <v>37519.461715939993</v>
      </c>
      <c r="E31" s="132">
        <v>32723.714629699982</v>
      </c>
    </row>
    <row r="32" spans="2:5">
      <c r="B32" s="60" t="s">
        <v>97</v>
      </c>
      <c r="C32" s="132">
        <v>1400.4293500000001</v>
      </c>
      <c r="D32" s="132">
        <v>1141.2102377900003</v>
      </c>
      <c r="E32" s="132">
        <v>988.35790341999996</v>
      </c>
    </row>
    <row r="33" spans="2:5">
      <c r="B33" s="60" t="s">
        <v>98</v>
      </c>
      <c r="C33" s="132">
        <v>26646.094384</v>
      </c>
      <c r="D33" s="132">
        <v>28884.546219269992</v>
      </c>
      <c r="E33" s="132">
        <v>28116.184914329977</v>
      </c>
    </row>
    <row r="34" spans="2:5">
      <c r="B34" s="60" t="s">
        <v>99</v>
      </c>
      <c r="C34" s="132">
        <v>2809.3564959999999</v>
      </c>
      <c r="D34" s="132">
        <v>3339.1307256700002</v>
      </c>
      <c r="E34" s="132">
        <v>3250.7019404800003</v>
      </c>
    </row>
    <row r="35" spans="2:5">
      <c r="B35" s="60" t="s">
        <v>100</v>
      </c>
      <c r="C35" s="132">
        <v>4003.9843820000001</v>
      </c>
      <c r="D35" s="132">
        <v>5168.9419766200017</v>
      </c>
      <c r="E35" s="132">
        <v>3525.1997920299991</v>
      </c>
    </row>
    <row r="36" spans="2:5">
      <c r="B36" s="60" t="s">
        <v>101</v>
      </c>
      <c r="C36" s="132">
        <v>69.484139999999996</v>
      </c>
      <c r="D36" s="132">
        <v>69.484139999999996</v>
      </c>
      <c r="E36" s="123">
        <v>69.484139999999996</v>
      </c>
    </row>
    <row r="37" spans="2:5">
      <c r="B37" s="60" t="s">
        <v>102</v>
      </c>
      <c r="C37" s="132">
        <v>4585.8282349999999</v>
      </c>
      <c r="D37" s="132">
        <v>5361.0185953400005</v>
      </c>
      <c r="E37" s="135">
        <v>4398.6113672900001</v>
      </c>
    </row>
    <row r="38" spans="2:5">
      <c r="B38" s="110" t="s">
        <v>261</v>
      </c>
      <c r="C38" s="134">
        <f>C39+C43+C49+C51+C56+C59+C65+C67+C69</f>
        <v>230637.10148299995</v>
      </c>
      <c r="D38" s="134">
        <f>D39+D43+D49+D51+D56+D59+D65+D67+D69</f>
        <v>275424.05919995002</v>
      </c>
      <c r="E38" s="134">
        <f>E39+E43+E49+E51+E56+E59+E65+E67+E69</f>
        <v>231481.32598332997</v>
      </c>
    </row>
    <row r="39" spans="2:5">
      <c r="B39" s="111" t="s">
        <v>103</v>
      </c>
      <c r="C39" s="134">
        <f>SUM(C40:C42)</f>
        <v>23281.068770999998</v>
      </c>
      <c r="D39" s="134">
        <f>SUM(D40:D42)</f>
        <v>26097.659148190003</v>
      </c>
      <c r="E39" s="134">
        <f>SUM(E40:E42)</f>
        <v>22431.285036160007</v>
      </c>
    </row>
    <row r="40" spans="2:5">
      <c r="B40" s="60" t="s">
        <v>104</v>
      </c>
      <c r="C40" s="132">
        <v>21343.196200999999</v>
      </c>
      <c r="D40" s="132">
        <v>23965.946542580001</v>
      </c>
      <c r="E40" s="135">
        <v>20886.284405540009</v>
      </c>
    </row>
    <row r="41" spans="2:5">
      <c r="B41" s="60" t="s">
        <v>105</v>
      </c>
      <c r="C41" s="132">
        <v>1694.5834649999999</v>
      </c>
      <c r="D41" s="132">
        <v>1826.9370078800007</v>
      </c>
      <c r="E41" s="135">
        <v>1307.6389139499995</v>
      </c>
    </row>
    <row r="42" spans="2:5">
      <c r="B42" s="60" t="s">
        <v>106</v>
      </c>
      <c r="C42" s="132">
        <v>243.28910500000001</v>
      </c>
      <c r="D42" s="132">
        <v>304.77559773000002</v>
      </c>
      <c r="E42" s="135">
        <v>237.36171666999996</v>
      </c>
    </row>
    <row r="43" spans="2:5">
      <c r="B43" s="111" t="s">
        <v>107</v>
      </c>
      <c r="C43" s="134">
        <f>SUM(C44:C48)</f>
        <v>18069.727753000003</v>
      </c>
      <c r="D43" s="134">
        <f>SUM(D44:D48)</f>
        <v>20202.526749509998</v>
      </c>
      <c r="E43" s="134">
        <f>SUM(E44:E48)</f>
        <v>16823.940066859999</v>
      </c>
    </row>
    <row r="44" spans="2:5">
      <c r="B44" s="60" t="s">
        <v>108</v>
      </c>
      <c r="C44" s="132">
        <v>12036.003957000001</v>
      </c>
      <c r="D44" s="132">
        <v>14152.765650989999</v>
      </c>
      <c r="E44" s="132">
        <v>11621.380277189997</v>
      </c>
    </row>
    <row r="45" spans="2:5">
      <c r="B45" s="60" t="s">
        <v>109</v>
      </c>
      <c r="C45" s="132">
        <v>178.780957</v>
      </c>
      <c r="D45" s="132">
        <v>153.92500000000001</v>
      </c>
      <c r="E45" s="132">
        <v>153.43017953999998</v>
      </c>
    </row>
    <row r="46" spans="2:5">
      <c r="B46" s="60" t="s">
        <v>250</v>
      </c>
      <c r="C46" s="132">
        <v>252.44</v>
      </c>
      <c r="D46" s="132">
        <v>352.44</v>
      </c>
      <c r="E46" s="132">
        <v>0</v>
      </c>
    </row>
    <row r="47" spans="2:5">
      <c r="B47" s="60" t="s">
        <v>110</v>
      </c>
      <c r="C47" s="132">
        <v>281.636753</v>
      </c>
      <c r="D47" s="132">
        <v>159.30067351999998</v>
      </c>
      <c r="E47" s="132">
        <v>130.00973771999995</v>
      </c>
    </row>
    <row r="48" spans="2:5">
      <c r="B48" s="60" t="s">
        <v>111</v>
      </c>
      <c r="C48" s="132">
        <v>5320.866086</v>
      </c>
      <c r="D48" s="132">
        <v>5384.0954250000004</v>
      </c>
      <c r="E48" s="132">
        <v>4919.1198724099995</v>
      </c>
    </row>
    <row r="49" spans="2:10">
      <c r="B49" s="111" t="s">
        <v>112</v>
      </c>
      <c r="C49" s="134">
        <f>SUM(C50)</f>
        <v>8478.6767419999996</v>
      </c>
      <c r="D49" s="134">
        <f>SUM(D50)</f>
        <v>7823.3398289999996</v>
      </c>
      <c r="E49" s="134">
        <f>SUM(E50)</f>
        <v>5162.03154559</v>
      </c>
    </row>
    <row r="50" spans="2:10">
      <c r="B50" s="60" t="s">
        <v>113</v>
      </c>
      <c r="C50" s="132">
        <v>8478.6767419999996</v>
      </c>
      <c r="D50" s="132">
        <v>7823.3398289999996</v>
      </c>
      <c r="E50" s="132">
        <v>5162.03154559</v>
      </c>
    </row>
    <row r="51" spans="2:10">
      <c r="B51" s="111" t="s">
        <v>114</v>
      </c>
      <c r="C51" s="134">
        <f>SUM(C52:C55)</f>
        <v>90444.999545999977</v>
      </c>
      <c r="D51" s="134">
        <f>SUM(D52:D55)</f>
        <v>111374.42644158</v>
      </c>
      <c r="E51" s="134">
        <f>SUM(E52:E55)</f>
        <v>97312.348458739987</v>
      </c>
    </row>
    <row r="52" spans="2:10">
      <c r="B52" s="60" t="s">
        <v>115</v>
      </c>
      <c r="C52" s="132">
        <v>670.85495600000002</v>
      </c>
      <c r="D52" s="132">
        <v>652.250539</v>
      </c>
      <c r="E52" s="132">
        <v>491.52760811999997</v>
      </c>
    </row>
    <row r="53" spans="2:10">
      <c r="B53" s="60" t="s">
        <v>116</v>
      </c>
      <c r="C53" s="132">
        <v>84996.417663999993</v>
      </c>
      <c r="D53" s="132">
        <v>107225.48604113</v>
      </c>
      <c r="E53" s="132">
        <v>94941.867933209985</v>
      </c>
    </row>
    <row r="54" spans="2:10">
      <c r="B54" s="60" t="s">
        <v>117</v>
      </c>
      <c r="C54" s="132">
        <v>51.500000999999997</v>
      </c>
      <c r="D54" s="132">
        <v>50.459600999999999</v>
      </c>
      <c r="E54" s="132">
        <v>23.459613299999997</v>
      </c>
    </row>
    <row r="55" spans="2:10">
      <c r="B55" s="60" t="s">
        <v>118</v>
      </c>
      <c r="C55" s="132">
        <v>4726.2269249999999</v>
      </c>
      <c r="D55" s="132">
        <v>3446.2302604500001</v>
      </c>
      <c r="E55" s="132">
        <v>1855.4933041100001</v>
      </c>
    </row>
    <row r="56" spans="2:10">
      <c r="B56" s="111" t="s">
        <v>119</v>
      </c>
      <c r="C56" s="134">
        <f>SUM(C57:C58)</f>
        <v>879.26182300000005</v>
      </c>
      <c r="D56" s="134">
        <f>SUM(D57:D58)</f>
        <v>1033.323572</v>
      </c>
      <c r="E56" s="134">
        <f>SUM(E57:E58)</f>
        <v>809.48109567999984</v>
      </c>
    </row>
    <row r="57" spans="2:10">
      <c r="B57" s="60" t="s">
        <v>120</v>
      </c>
      <c r="C57" s="132">
        <v>868.70703800000001</v>
      </c>
      <c r="D57" s="132">
        <v>1032.768787</v>
      </c>
      <c r="E57" s="132">
        <v>809.48109567999984</v>
      </c>
    </row>
    <row r="58" spans="2:10">
      <c r="B58" s="60" t="s">
        <v>244</v>
      </c>
      <c r="C58" s="132">
        <v>10.554785000000001</v>
      </c>
      <c r="D58" s="132">
        <v>0.55478499999999997</v>
      </c>
      <c r="E58" s="132">
        <v>0</v>
      </c>
    </row>
    <row r="59" spans="2:10">
      <c r="B59" s="111" t="s">
        <v>121</v>
      </c>
      <c r="C59" s="134">
        <f>SUM(C60:C64)</f>
        <v>77465.525556000008</v>
      </c>
      <c r="D59" s="134">
        <f>SUM(D60:D64)</f>
        <v>97716.330825390047</v>
      </c>
      <c r="E59" s="134">
        <f>SUM(E60:E64)</f>
        <v>81469.519308359988</v>
      </c>
    </row>
    <row r="60" spans="2:10">
      <c r="B60" s="60" t="s">
        <v>122</v>
      </c>
      <c r="C60" s="132">
        <v>37110.140373000002</v>
      </c>
      <c r="D60" s="132">
        <v>54627.837112390043</v>
      </c>
      <c r="E60" s="132">
        <v>46206.381936269994</v>
      </c>
      <c r="J60" s="134"/>
    </row>
    <row r="61" spans="2:10">
      <c r="B61" s="60" t="s">
        <v>123</v>
      </c>
      <c r="C61" s="132">
        <v>21.182604000000001</v>
      </c>
      <c r="D61" s="132">
        <v>223.182604</v>
      </c>
      <c r="E61" s="132">
        <v>221.99172252000002</v>
      </c>
    </row>
    <row r="62" spans="2:10">
      <c r="B62" s="60" t="s">
        <v>124</v>
      </c>
      <c r="C62" s="132">
        <v>35218.491996999997</v>
      </c>
      <c r="D62" s="132">
        <v>37613.649130999998</v>
      </c>
      <c r="E62" s="132">
        <v>31038.366059599997</v>
      </c>
    </row>
    <row r="63" spans="2:10">
      <c r="B63" s="60" t="s">
        <v>125</v>
      </c>
      <c r="C63" s="132">
        <v>1202.5105940000001</v>
      </c>
      <c r="D63" s="132">
        <v>1262.5105940000001</v>
      </c>
      <c r="E63" s="132">
        <v>1000.2139019800002</v>
      </c>
    </row>
    <row r="64" spans="2:10">
      <c r="B64" s="60" t="s">
        <v>126</v>
      </c>
      <c r="C64" s="132">
        <v>3913.1999879999998</v>
      </c>
      <c r="D64" s="132">
        <v>3989.1513839999998</v>
      </c>
      <c r="E64" s="132">
        <v>3002.5656879900007</v>
      </c>
    </row>
    <row r="65" spans="2:5">
      <c r="B65" s="111" t="s">
        <v>127</v>
      </c>
      <c r="C65" s="134">
        <f>C66</f>
        <v>3805.3082479999998</v>
      </c>
      <c r="D65" s="134">
        <f>D66</f>
        <v>3071.4238212999999</v>
      </c>
      <c r="E65" s="134">
        <f>E66</f>
        <v>2465.78731036</v>
      </c>
    </row>
    <row r="66" spans="2:5">
      <c r="B66" s="60" t="s">
        <v>128</v>
      </c>
      <c r="C66" s="132">
        <v>3805.3082479999998</v>
      </c>
      <c r="D66" s="132">
        <v>3071.4238212999999</v>
      </c>
      <c r="E66" s="132">
        <v>2465.78731036</v>
      </c>
    </row>
    <row r="67" spans="2:5">
      <c r="B67" s="111" t="s">
        <v>129</v>
      </c>
      <c r="C67" s="134">
        <f>C68</f>
        <v>149.70302000000001</v>
      </c>
      <c r="D67" s="134">
        <f>D68</f>
        <v>122.70302</v>
      </c>
      <c r="E67" s="134">
        <f>E68</f>
        <v>74.851509959999987</v>
      </c>
    </row>
    <row r="68" spans="2:5">
      <c r="B68" s="60" t="s">
        <v>130</v>
      </c>
      <c r="C68" s="132">
        <v>149.70302000000001</v>
      </c>
      <c r="D68" s="132">
        <v>122.70302</v>
      </c>
      <c r="E68" s="132">
        <v>74.851509959999987</v>
      </c>
    </row>
    <row r="69" spans="2:5">
      <c r="B69" s="111" t="s">
        <v>131</v>
      </c>
      <c r="C69" s="134">
        <f>SUM(C70:C73)</f>
        <v>8062.8300239999999</v>
      </c>
      <c r="D69" s="134">
        <f>SUM(D70:D73)</f>
        <v>7982.3257929800011</v>
      </c>
      <c r="E69" s="134">
        <f>SUM(E70:E73)</f>
        <v>4932.0816516200002</v>
      </c>
    </row>
    <row r="70" spans="2:5">
      <c r="B70" s="60" t="s">
        <v>243</v>
      </c>
      <c r="C70" s="132">
        <v>146.51128</v>
      </c>
      <c r="D70" s="132">
        <v>100.478937</v>
      </c>
      <c r="E70" s="132">
        <v>72.412564840000002</v>
      </c>
    </row>
    <row r="71" spans="2:5">
      <c r="B71" s="60" t="s">
        <v>277</v>
      </c>
      <c r="C71" s="132">
        <v>3.9225690000000002</v>
      </c>
      <c r="D71" s="132">
        <v>0</v>
      </c>
      <c r="E71" s="132">
        <v>0</v>
      </c>
    </row>
    <row r="72" spans="2:5">
      <c r="B72" s="60" t="s">
        <v>132</v>
      </c>
      <c r="C72" s="132">
        <v>7738.7249179999999</v>
      </c>
      <c r="D72" s="132">
        <v>7708.1755989800013</v>
      </c>
      <c r="E72" s="132">
        <v>4685.9978297799998</v>
      </c>
    </row>
    <row r="73" spans="2:5">
      <c r="B73" s="60" t="s">
        <v>251</v>
      </c>
      <c r="C73" s="132">
        <v>173.671257</v>
      </c>
      <c r="D73" s="132">
        <v>173.671257</v>
      </c>
      <c r="E73" s="132">
        <v>173.671257</v>
      </c>
    </row>
    <row r="74" spans="2:5">
      <c r="B74" s="110" t="s">
        <v>268</v>
      </c>
      <c r="C74" s="134">
        <f>C75+C80+C95</f>
        <v>14788.243644000002</v>
      </c>
      <c r="D74" s="134">
        <f>D75+D80+D95</f>
        <v>14522.944005179999</v>
      </c>
      <c r="E74" s="134">
        <f>E75+E80+E95</f>
        <v>10553.3537832</v>
      </c>
    </row>
    <row r="75" spans="2:5">
      <c r="B75" s="111" t="s">
        <v>133</v>
      </c>
      <c r="C75" s="134">
        <f>SUM(C76:C79)</f>
        <v>1069.4035680000002</v>
      </c>
      <c r="D75" s="134">
        <f>SUM(D76:D79)</f>
        <v>927.28323900000009</v>
      </c>
      <c r="E75" s="134">
        <f>SUM(E76:E79)</f>
        <v>515.92199272000016</v>
      </c>
    </row>
    <row r="76" spans="2:5">
      <c r="B76" s="60" t="s">
        <v>134</v>
      </c>
      <c r="C76" s="132">
        <v>225.042</v>
      </c>
      <c r="D76" s="132">
        <v>149.042</v>
      </c>
      <c r="E76" s="132">
        <v>137.29625287000002</v>
      </c>
    </row>
    <row r="77" spans="2:5">
      <c r="B77" s="60" t="s">
        <v>135</v>
      </c>
      <c r="C77" s="132">
        <v>736.63497900000004</v>
      </c>
      <c r="D77" s="132">
        <v>629.83839599999999</v>
      </c>
      <c r="E77" s="132">
        <v>269.02720743000003</v>
      </c>
    </row>
    <row r="78" spans="2:5">
      <c r="B78" s="60" t="s">
        <v>248</v>
      </c>
      <c r="C78" s="132">
        <v>18.204464000000002</v>
      </c>
      <c r="D78" s="132">
        <v>7.7044639999999998</v>
      </c>
      <c r="E78" s="132">
        <v>0</v>
      </c>
    </row>
    <row r="79" spans="2:5">
      <c r="B79" s="60" t="s">
        <v>136</v>
      </c>
      <c r="C79" s="132">
        <v>89.522125000000003</v>
      </c>
      <c r="D79" s="132">
        <v>140.69837899999999</v>
      </c>
      <c r="E79" s="132">
        <v>109.59853242000003</v>
      </c>
    </row>
    <row r="80" spans="2:5">
      <c r="B80" s="111" t="s">
        <v>137</v>
      </c>
      <c r="C80" s="134">
        <f>SUM(C81:C94)</f>
        <v>8369.8522960000009</v>
      </c>
      <c r="D80" s="134">
        <f>SUM(D81:D94)</f>
        <v>9072.502723829999</v>
      </c>
      <c r="E80" s="134">
        <f>SUM(E81:E94)</f>
        <v>6604.8882636999997</v>
      </c>
    </row>
    <row r="81" spans="2:5">
      <c r="B81" s="60" t="s">
        <v>138</v>
      </c>
      <c r="C81" s="132">
        <v>1130.0497190000001</v>
      </c>
      <c r="D81" s="132">
        <v>860.55216753999991</v>
      </c>
      <c r="E81" s="132">
        <v>161.73927185999997</v>
      </c>
    </row>
    <row r="82" spans="2:5">
      <c r="B82" s="60" t="s">
        <v>252</v>
      </c>
      <c r="C82" s="132">
        <v>31.467776000000001</v>
      </c>
      <c r="D82" s="132">
        <v>3.87276752</v>
      </c>
      <c r="E82" s="132">
        <v>1.3374588999999999</v>
      </c>
    </row>
    <row r="83" spans="2:5">
      <c r="B83" s="60" t="s">
        <v>139</v>
      </c>
      <c r="C83" s="132">
        <v>320.09149500000001</v>
      </c>
      <c r="D83" s="132">
        <v>277.78220599999997</v>
      </c>
      <c r="E83" s="132">
        <v>180.79597892000001</v>
      </c>
    </row>
    <row r="84" spans="2:5">
      <c r="B84" s="60" t="s">
        <v>140</v>
      </c>
      <c r="C84" s="132">
        <v>35</v>
      </c>
      <c r="D84" s="132">
        <v>10.946491</v>
      </c>
      <c r="E84" s="132">
        <v>6.9154266299999998</v>
      </c>
    </row>
    <row r="85" spans="2:5">
      <c r="B85" s="60" t="s">
        <v>141</v>
      </c>
      <c r="C85" s="132">
        <v>8.4097159999999995</v>
      </c>
      <c r="D85" s="132">
        <v>25.839302350000001</v>
      </c>
      <c r="E85" s="132">
        <v>11.629215240000001</v>
      </c>
    </row>
    <row r="86" spans="2:5">
      <c r="B86" s="60" t="s">
        <v>142</v>
      </c>
      <c r="C86" s="132">
        <v>166.3</v>
      </c>
      <c r="D86" s="132">
        <v>166.3</v>
      </c>
      <c r="E86" s="132">
        <v>166.3</v>
      </c>
    </row>
    <row r="87" spans="2:5">
      <c r="B87" s="60" t="s">
        <v>253</v>
      </c>
      <c r="C87" s="132">
        <v>121.855463</v>
      </c>
      <c r="D87" s="132">
        <v>181.68907300000001</v>
      </c>
      <c r="E87" s="132">
        <v>75.077774210000015</v>
      </c>
    </row>
    <row r="88" spans="2:5">
      <c r="B88" s="60" t="s">
        <v>143</v>
      </c>
      <c r="C88" s="132">
        <v>1338.1688340000001</v>
      </c>
      <c r="D88" s="132">
        <v>1148.6177339999999</v>
      </c>
      <c r="E88" s="132">
        <v>935.10846974000015</v>
      </c>
    </row>
    <row r="89" spans="2:5">
      <c r="B89" s="60" t="s">
        <v>144</v>
      </c>
      <c r="C89" s="132">
        <v>2031.4511130000001</v>
      </c>
      <c r="D89" s="132">
        <v>2053.4274329999994</v>
      </c>
      <c r="E89" s="132">
        <v>1574.3540949399992</v>
      </c>
    </row>
    <row r="90" spans="2:5">
      <c r="B90" s="60" t="s">
        <v>145</v>
      </c>
      <c r="C90" s="132">
        <v>101.411794</v>
      </c>
      <c r="D90" s="132">
        <v>106.41179400000001</v>
      </c>
      <c r="E90" s="132">
        <v>90.881224239999995</v>
      </c>
    </row>
    <row r="91" spans="2:5">
      <c r="B91" s="60" t="s">
        <v>146</v>
      </c>
      <c r="C91" s="132">
        <v>1</v>
      </c>
      <c r="D91" s="132">
        <v>1</v>
      </c>
      <c r="E91" s="132">
        <v>0.60308693000000002</v>
      </c>
    </row>
    <row r="92" spans="2:5">
      <c r="B92" s="60" t="s">
        <v>254</v>
      </c>
      <c r="C92" s="132">
        <v>30.547778999999998</v>
      </c>
      <c r="D92" s="132">
        <v>103.483709</v>
      </c>
      <c r="E92" s="132">
        <v>27.414265929999999</v>
      </c>
    </row>
    <row r="93" spans="2:5">
      <c r="B93" s="60" t="s">
        <v>316</v>
      </c>
      <c r="C93" s="132">
        <v>12</v>
      </c>
      <c r="D93" s="132">
        <v>13.918896</v>
      </c>
      <c r="E93" s="132">
        <v>13.91889559</v>
      </c>
    </row>
    <row r="94" spans="2:5">
      <c r="B94" s="60" t="s">
        <v>147</v>
      </c>
      <c r="C94" s="132">
        <v>3042.0986069999999</v>
      </c>
      <c r="D94" s="132">
        <v>4118.66115042</v>
      </c>
      <c r="E94" s="132">
        <v>3358.8131005700006</v>
      </c>
    </row>
    <row r="95" spans="2:5">
      <c r="B95" s="111" t="s">
        <v>148</v>
      </c>
      <c r="C95" s="134">
        <f>SUM(C96:C103)</f>
        <v>5348.9877800000004</v>
      </c>
      <c r="D95" s="134">
        <f>SUM(D96:D103)</f>
        <v>4523.15804235</v>
      </c>
      <c r="E95" s="134">
        <f>SUM(E96:E103)</f>
        <v>3432.5435267800008</v>
      </c>
    </row>
    <row r="96" spans="2:5">
      <c r="B96" s="60" t="s">
        <v>149</v>
      </c>
      <c r="C96" s="132">
        <v>260.17793799999998</v>
      </c>
      <c r="D96" s="132">
        <v>313.49945350000002</v>
      </c>
      <c r="E96" s="132">
        <v>261.42063274000003</v>
      </c>
    </row>
    <row r="97" spans="2:5">
      <c r="B97" s="60" t="s">
        <v>150</v>
      </c>
      <c r="C97" s="132">
        <v>5.5485429999999996</v>
      </c>
      <c r="D97" s="132">
        <v>5.3544617400000005</v>
      </c>
      <c r="E97" s="132">
        <v>4.9394810499999995</v>
      </c>
    </row>
    <row r="98" spans="2:5">
      <c r="B98" s="60" t="s">
        <v>151</v>
      </c>
      <c r="C98" s="132">
        <v>153.29686799999999</v>
      </c>
      <c r="D98" s="132">
        <v>147.71570700000001</v>
      </c>
      <c r="E98" s="132">
        <v>105.39177467</v>
      </c>
    </row>
    <row r="99" spans="2:5">
      <c r="B99" s="60" t="s">
        <v>152</v>
      </c>
      <c r="C99" s="132">
        <v>17.3</v>
      </c>
      <c r="D99" s="132">
        <v>17.3</v>
      </c>
      <c r="E99" s="132">
        <v>5.2987587799999991</v>
      </c>
    </row>
    <row r="100" spans="2:5">
      <c r="B100" s="60" t="s">
        <v>255</v>
      </c>
      <c r="C100" s="132">
        <v>4740.9021789999997</v>
      </c>
      <c r="D100" s="132">
        <v>3280.5039890900002</v>
      </c>
      <c r="E100" s="132">
        <v>2504.2259735700009</v>
      </c>
    </row>
    <row r="101" spans="2:5">
      <c r="B101" s="60" t="s">
        <v>256</v>
      </c>
      <c r="C101" s="132">
        <v>6.0446759999999999</v>
      </c>
      <c r="D101" s="132">
        <v>513.43617139999992</v>
      </c>
      <c r="E101" s="132">
        <v>398.34482466000003</v>
      </c>
    </row>
    <row r="102" spans="2:5">
      <c r="B102" s="60" t="s">
        <v>153</v>
      </c>
      <c r="C102" s="132">
        <v>6.5530090000000003</v>
      </c>
      <c r="D102" s="132">
        <v>4.7972536799999999</v>
      </c>
      <c r="E102" s="132">
        <v>4.2964465599999997</v>
      </c>
    </row>
    <row r="103" spans="2:5">
      <c r="B103" s="60" t="s">
        <v>154</v>
      </c>
      <c r="C103" s="132">
        <v>159.16456700000001</v>
      </c>
      <c r="D103" s="132">
        <v>240.55100594000001</v>
      </c>
      <c r="E103" s="132">
        <v>148.62563474999999</v>
      </c>
    </row>
    <row r="104" spans="2:5">
      <c r="B104" s="110" t="s">
        <v>262</v>
      </c>
      <c r="C104" s="134">
        <f>C105+C110+C117+C124+C136+C145</f>
        <v>665858.50581899995</v>
      </c>
      <c r="D104" s="134">
        <f>D105+D110+D117+D124+D136+D145</f>
        <v>684576.74272502994</v>
      </c>
      <c r="E104" s="134">
        <f>E105+E110+E117+E124+E136+E145</f>
        <v>614978.2303773202</v>
      </c>
    </row>
    <row r="105" spans="2:5">
      <c r="B105" s="111" t="s">
        <v>155</v>
      </c>
      <c r="C105" s="134">
        <f>SUM(C106:C109)</f>
        <v>30826.676151</v>
      </c>
      <c r="D105" s="134">
        <f>SUM(D106:D109)</f>
        <v>35152.293548020003</v>
      </c>
      <c r="E105" s="134">
        <f>SUM(E106:E109)</f>
        <v>31967.007737690001</v>
      </c>
    </row>
    <row r="106" spans="2:5">
      <c r="B106" s="60" t="s">
        <v>156</v>
      </c>
      <c r="C106" s="132">
        <v>8210.0601779999997</v>
      </c>
      <c r="D106" s="132">
        <v>6419.4842633400003</v>
      </c>
      <c r="E106" s="132">
        <v>5567.0782643600005</v>
      </c>
    </row>
    <row r="107" spans="2:5">
      <c r="B107" s="60" t="s">
        <v>157</v>
      </c>
      <c r="C107" s="132">
        <v>761.51309400000002</v>
      </c>
      <c r="D107" s="132">
        <v>1312.2668233600002</v>
      </c>
      <c r="E107" s="132">
        <v>815.37739980999993</v>
      </c>
    </row>
    <row r="108" spans="2:5">
      <c r="B108" s="60" t="s">
        <v>158</v>
      </c>
      <c r="C108" s="132">
        <v>21833.102878999998</v>
      </c>
      <c r="D108" s="132">
        <v>27398.992461319998</v>
      </c>
      <c r="E108" s="132">
        <v>25584.552073520001</v>
      </c>
    </row>
    <row r="109" spans="2:5">
      <c r="B109" s="60" t="s">
        <v>272</v>
      </c>
      <c r="C109" s="132">
        <v>22</v>
      </c>
      <c r="D109" s="132">
        <v>21.55</v>
      </c>
      <c r="E109" s="132">
        <v>0</v>
      </c>
    </row>
    <row r="110" spans="2:5">
      <c r="B110" s="111" t="s">
        <v>159</v>
      </c>
      <c r="C110" s="134">
        <f>SUM(C111:C116)</f>
        <v>137362.566364</v>
      </c>
      <c r="D110" s="134">
        <f>SUM(D111:D116)</f>
        <v>150251.17392664001</v>
      </c>
      <c r="E110" s="134">
        <f>SUM(E111:E116)</f>
        <v>136702.08933480998</v>
      </c>
    </row>
    <row r="111" spans="2:5">
      <c r="B111" s="60" t="s">
        <v>257</v>
      </c>
      <c r="C111" s="132">
        <v>212.50466499999999</v>
      </c>
      <c r="D111" s="132">
        <v>236.19451801</v>
      </c>
      <c r="E111" s="132">
        <v>211.51656808000001</v>
      </c>
    </row>
    <row r="112" spans="2:5">
      <c r="B112" s="60" t="s">
        <v>160</v>
      </c>
      <c r="C112" s="132">
        <v>13920.343099</v>
      </c>
      <c r="D112" s="132">
        <v>15125.699671760001</v>
      </c>
      <c r="E112" s="132">
        <v>14347.654920500001</v>
      </c>
    </row>
    <row r="113" spans="2:5">
      <c r="B113" s="60" t="s">
        <v>161</v>
      </c>
      <c r="C113" s="132">
        <v>11014.63715</v>
      </c>
      <c r="D113" s="132">
        <v>14497.732886260001</v>
      </c>
      <c r="E113" s="132">
        <v>12297.837967300004</v>
      </c>
    </row>
    <row r="114" spans="2:5">
      <c r="B114" s="60" t="s">
        <v>162</v>
      </c>
      <c r="C114" s="132">
        <v>35.07</v>
      </c>
      <c r="D114" s="132">
        <v>40.882932780000012</v>
      </c>
      <c r="E114" s="132">
        <v>11.06378924</v>
      </c>
    </row>
    <row r="115" spans="2:5">
      <c r="B115" s="60" t="s">
        <v>163</v>
      </c>
      <c r="C115" s="132">
        <v>91.010413999999997</v>
      </c>
      <c r="D115" s="132">
        <v>102.51016686</v>
      </c>
      <c r="E115" s="132">
        <v>82.940238579999999</v>
      </c>
    </row>
    <row r="116" spans="2:5">
      <c r="B116" s="60" t="s">
        <v>164</v>
      </c>
      <c r="C116" s="132">
        <v>112089.001036</v>
      </c>
      <c r="D116" s="132">
        <v>120248.15375097</v>
      </c>
      <c r="E116" s="132">
        <v>109751.07585110997</v>
      </c>
    </row>
    <row r="117" spans="2:5">
      <c r="B117" s="111" t="s">
        <v>165</v>
      </c>
      <c r="C117" s="134">
        <f>SUM(C118:C123)</f>
        <v>12302.416115</v>
      </c>
      <c r="D117" s="134">
        <f>SUM(D118:D123)</f>
        <v>15551.779457660003</v>
      </c>
      <c r="E117" s="134">
        <f>SUM(E118:E123)</f>
        <v>13079.427911379998</v>
      </c>
    </row>
    <row r="118" spans="2:5">
      <c r="B118" s="60" t="s">
        <v>166</v>
      </c>
      <c r="C118" s="132">
        <v>2555.0100000000002</v>
      </c>
      <c r="D118" s="132">
        <v>2833.9736781300003</v>
      </c>
      <c r="E118" s="132">
        <v>2679.7596976400005</v>
      </c>
    </row>
    <row r="119" spans="2:5">
      <c r="B119" s="60" t="s">
        <v>167</v>
      </c>
      <c r="C119" s="132">
        <v>2345.722436</v>
      </c>
      <c r="D119" s="132">
        <v>4388.158088860001</v>
      </c>
      <c r="E119" s="132">
        <v>3449.3139720799995</v>
      </c>
    </row>
    <row r="120" spans="2:5">
      <c r="B120" s="60" t="s">
        <v>168</v>
      </c>
      <c r="C120" s="132">
        <v>4302.6366909999997</v>
      </c>
      <c r="D120" s="132">
        <v>4856.9036535799996</v>
      </c>
      <c r="E120" s="132">
        <v>4126.6580371599985</v>
      </c>
    </row>
    <row r="121" spans="2:5">
      <c r="B121" s="60" t="s">
        <v>242</v>
      </c>
      <c r="C121" s="132">
        <v>1.3018430000000001</v>
      </c>
      <c r="D121" s="132">
        <v>1.3018430000000001</v>
      </c>
      <c r="E121" s="132">
        <v>0</v>
      </c>
    </row>
    <row r="122" spans="2:5">
      <c r="B122" s="60" t="s">
        <v>169</v>
      </c>
      <c r="C122" s="132">
        <v>209.42951099999999</v>
      </c>
      <c r="D122" s="132">
        <v>744.70830385000011</v>
      </c>
      <c r="E122" s="132">
        <v>689.79955335999989</v>
      </c>
    </row>
    <row r="123" spans="2:5">
      <c r="B123" s="60" t="s">
        <v>170</v>
      </c>
      <c r="C123" s="132">
        <v>2888.315634</v>
      </c>
      <c r="D123" s="132">
        <v>2726.7338902399997</v>
      </c>
      <c r="E123" s="132">
        <v>2133.896651139999</v>
      </c>
    </row>
    <row r="124" spans="2:5">
      <c r="B124" s="111" t="s">
        <v>278</v>
      </c>
      <c r="C124" s="134">
        <f>SUM(C125:C135)</f>
        <v>309600.27435099997</v>
      </c>
      <c r="D124" s="134">
        <f>SUM(D125:D135)</f>
        <v>309867.0558668999</v>
      </c>
      <c r="E124" s="134">
        <f>SUM(E125:E135)</f>
        <v>278494.92179075012</v>
      </c>
    </row>
    <row r="125" spans="2:5">
      <c r="B125" s="60" t="s">
        <v>171</v>
      </c>
      <c r="C125" s="132">
        <v>15790.264520999999</v>
      </c>
      <c r="D125" s="132">
        <v>14451.93190541998</v>
      </c>
      <c r="E125" s="132">
        <v>12856.235363530001</v>
      </c>
    </row>
    <row r="126" spans="2:5">
      <c r="B126" s="60" t="s">
        <v>245</v>
      </c>
      <c r="C126" s="132">
        <v>110523.979362</v>
      </c>
      <c r="D126" s="132">
        <v>115538.62997343995</v>
      </c>
      <c r="E126" s="132">
        <v>105330.27306918004</v>
      </c>
    </row>
    <row r="127" spans="2:5">
      <c r="B127" s="60" t="s">
        <v>246</v>
      </c>
      <c r="C127" s="132">
        <v>33349.383498000003</v>
      </c>
      <c r="D127" s="132">
        <v>32385.392736360001</v>
      </c>
      <c r="E127" s="132">
        <v>29646.019708849999</v>
      </c>
    </row>
    <row r="128" spans="2:5">
      <c r="B128" s="60" t="s">
        <v>172</v>
      </c>
      <c r="C128" s="132">
        <v>25693.434943</v>
      </c>
      <c r="D128" s="132">
        <v>27109.081759479996</v>
      </c>
      <c r="E128" s="132">
        <v>25563.753277239997</v>
      </c>
    </row>
    <row r="129" spans="2:5">
      <c r="B129" s="60" t="s">
        <v>173</v>
      </c>
      <c r="C129" s="132">
        <v>4244.5817889999998</v>
      </c>
      <c r="D129" s="132">
        <v>2694.3026867800004</v>
      </c>
      <c r="E129" s="132">
        <v>2298.8956975800006</v>
      </c>
    </row>
    <row r="130" spans="2:5">
      <c r="B130" s="60" t="s">
        <v>174</v>
      </c>
      <c r="C130" s="132">
        <v>12539.267331999999</v>
      </c>
      <c r="D130" s="132">
        <v>13439.548084589997</v>
      </c>
      <c r="E130" s="132">
        <v>12159.807898079998</v>
      </c>
    </row>
    <row r="131" spans="2:5">
      <c r="B131" s="60" t="s">
        <v>175</v>
      </c>
      <c r="C131" s="132">
        <v>1607.7136760000001</v>
      </c>
      <c r="D131" s="132">
        <v>1486.9900488700002</v>
      </c>
      <c r="E131" s="132">
        <v>1210.7235616399996</v>
      </c>
    </row>
    <row r="132" spans="2:5">
      <c r="B132" s="60" t="s">
        <v>176</v>
      </c>
      <c r="C132" s="132">
        <v>718.99446699999999</v>
      </c>
      <c r="D132" s="132">
        <v>714.18056656000022</v>
      </c>
      <c r="E132" s="132">
        <v>608.43660313000009</v>
      </c>
    </row>
    <row r="133" spans="2:5">
      <c r="B133" s="60" t="s">
        <v>177</v>
      </c>
      <c r="C133" s="132">
        <v>839.652468</v>
      </c>
      <c r="D133" s="132">
        <v>489.02390629999991</v>
      </c>
      <c r="E133" s="132">
        <v>361.00560777999982</v>
      </c>
    </row>
    <row r="134" spans="2:5">
      <c r="B134" s="60" t="s">
        <v>178</v>
      </c>
      <c r="C134" s="132">
        <v>973.19638599999996</v>
      </c>
      <c r="D134" s="132">
        <v>2538.5875352199996</v>
      </c>
      <c r="E134" s="132">
        <v>1947.1388864500004</v>
      </c>
    </row>
    <row r="135" spans="2:5">
      <c r="B135" s="60" t="s">
        <v>179</v>
      </c>
      <c r="C135" s="132">
        <v>103319.805909</v>
      </c>
      <c r="D135" s="132">
        <v>99019.386663879981</v>
      </c>
      <c r="E135" s="132">
        <v>86512.632117290021</v>
      </c>
    </row>
    <row r="136" spans="2:5">
      <c r="B136" s="111" t="s">
        <v>263</v>
      </c>
      <c r="C136" s="134">
        <f>SUM(C137:C144)</f>
        <v>174781.847098</v>
      </c>
      <c r="D136" s="134">
        <f>SUM(D137:D144)</f>
        <v>172746.87984811002</v>
      </c>
      <c r="E136" s="134">
        <f>SUM(E137:E144)</f>
        <v>153951.07235666004</v>
      </c>
    </row>
    <row r="137" spans="2:5">
      <c r="B137" s="60" t="s">
        <v>180</v>
      </c>
      <c r="C137" s="132">
        <v>91290.753301999997</v>
      </c>
      <c r="D137" s="132">
        <v>88447.275115359997</v>
      </c>
      <c r="E137" s="132">
        <v>80714.991820200012</v>
      </c>
    </row>
    <row r="138" spans="2:5">
      <c r="B138" s="60" t="s">
        <v>247</v>
      </c>
      <c r="C138" s="132">
        <v>6.6924960000000002</v>
      </c>
      <c r="D138" s="132">
        <v>17.292496990000004</v>
      </c>
      <c r="E138" s="132">
        <v>10.2919982</v>
      </c>
    </row>
    <row r="139" spans="2:5">
      <c r="B139" s="60" t="s">
        <v>181</v>
      </c>
      <c r="C139" s="132">
        <v>1147.105</v>
      </c>
      <c r="D139" s="132">
        <v>649.29763200000014</v>
      </c>
      <c r="E139" s="132">
        <v>295.61143206000003</v>
      </c>
    </row>
    <row r="140" spans="2:5">
      <c r="B140" s="60" t="s">
        <v>182</v>
      </c>
      <c r="C140" s="132">
        <v>3530.3857640000001</v>
      </c>
      <c r="D140" s="132">
        <v>3920.9086070000003</v>
      </c>
      <c r="E140" s="132">
        <v>2772.0843633799991</v>
      </c>
    </row>
    <row r="141" spans="2:5">
      <c r="B141" s="60" t="s">
        <v>183</v>
      </c>
      <c r="C141" s="132">
        <v>1578.403695</v>
      </c>
      <c r="D141" s="132">
        <v>1589.348514</v>
      </c>
      <c r="E141" s="132">
        <v>1296.8910728999999</v>
      </c>
    </row>
    <row r="142" spans="2:5">
      <c r="B142" s="60" t="s">
        <v>184</v>
      </c>
      <c r="C142" s="132">
        <v>73145.556675</v>
      </c>
      <c r="D142" s="132">
        <v>74004.807316760023</v>
      </c>
      <c r="E142" s="132">
        <v>65567.145405370029</v>
      </c>
    </row>
    <row r="143" spans="2:5">
      <c r="B143" s="60" t="s">
        <v>258</v>
      </c>
      <c r="C143" s="132">
        <v>1.6</v>
      </c>
      <c r="D143" s="132">
        <v>1.6</v>
      </c>
      <c r="E143" s="132">
        <v>1.2193179999999999</v>
      </c>
    </row>
    <row r="144" spans="2:5">
      <c r="B144" s="60" t="s">
        <v>185</v>
      </c>
      <c r="C144" s="132">
        <v>4081.3501660000002</v>
      </c>
      <c r="D144" s="132">
        <v>4116.3501660000002</v>
      </c>
      <c r="E144" s="132">
        <v>3292.83694655</v>
      </c>
    </row>
    <row r="145" spans="2:5">
      <c r="B145" s="111" t="s">
        <v>186</v>
      </c>
      <c r="C145" s="134">
        <f>SUM(C146:C149)</f>
        <v>984.72573999999997</v>
      </c>
      <c r="D145" s="134">
        <f>SUM(D146:D149)</f>
        <v>1007.5600777</v>
      </c>
      <c r="E145" s="134">
        <f>SUM(E146:E149)</f>
        <v>783.7112460300001</v>
      </c>
    </row>
    <row r="146" spans="2:5">
      <c r="B146" s="60" t="s">
        <v>187</v>
      </c>
      <c r="C146" s="132">
        <v>224.073001</v>
      </c>
      <c r="D146" s="132">
        <v>243.00775666999996</v>
      </c>
      <c r="E146" s="132">
        <v>186.54191668999999</v>
      </c>
    </row>
    <row r="147" spans="2:5">
      <c r="B147" s="60" t="s">
        <v>259</v>
      </c>
      <c r="C147" s="132">
        <v>112.47176399999999</v>
      </c>
      <c r="D147" s="132">
        <v>112.86176399999999</v>
      </c>
      <c r="E147" s="132">
        <v>62.595299440000005</v>
      </c>
    </row>
    <row r="148" spans="2:5">
      <c r="B148" s="60" t="s">
        <v>188</v>
      </c>
      <c r="C148" s="132">
        <v>253.35952499999999</v>
      </c>
      <c r="D148" s="132">
        <v>228.59422734</v>
      </c>
      <c r="E148" s="132">
        <v>147.57220673</v>
      </c>
    </row>
    <row r="149" spans="2:5">
      <c r="B149" s="60" t="s">
        <v>189</v>
      </c>
      <c r="C149" s="132">
        <v>394.82145000000003</v>
      </c>
      <c r="D149" s="132">
        <v>423.09632969</v>
      </c>
      <c r="E149" s="132">
        <v>387.00182317000008</v>
      </c>
    </row>
    <row r="150" spans="2:5">
      <c r="B150" s="110" t="s">
        <v>279</v>
      </c>
      <c r="C150" s="134">
        <f t="shared" ref="C150:E151" si="0">C151</f>
        <v>333486.47113800002</v>
      </c>
      <c r="D150" s="134">
        <f t="shared" si="0"/>
        <v>330136.47113800002</v>
      </c>
      <c r="E150" s="134">
        <f t="shared" si="0"/>
        <v>292553.83647123998</v>
      </c>
    </row>
    <row r="151" spans="2:5">
      <c r="B151" s="111" t="s">
        <v>280</v>
      </c>
      <c r="C151" s="134">
        <f t="shared" si="0"/>
        <v>333486.47113800002</v>
      </c>
      <c r="D151" s="134">
        <f t="shared" si="0"/>
        <v>330136.47113800002</v>
      </c>
      <c r="E151" s="134">
        <f t="shared" si="0"/>
        <v>292553.83647123998</v>
      </c>
    </row>
    <row r="152" spans="2:5">
      <c r="B152" s="60" t="s">
        <v>281</v>
      </c>
      <c r="C152" s="132">
        <v>333486.47113800002</v>
      </c>
      <c r="D152" s="132">
        <v>330136.47113800002</v>
      </c>
      <c r="E152" s="132">
        <v>292553.83647123998</v>
      </c>
    </row>
    <row r="153" spans="2:5">
      <c r="B153" s="66" t="s">
        <v>241</v>
      </c>
      <c r="C153" s="133">
        <f>C154+C157</f>
        <v>108120.51053499999</v>
      </c>
      <c r="D153" s="133">
        <f t="shared" ref="D153:E153" si="1">D154+D157</f>
        <v>110120.51053499999</v>
      </c>
      <c r="E153" s="133">
        <f t="shared" si="1"/>
        <v>83352.631668990012</v>
      </c>
    </row>
    <row r="154" spans="2:5">
      <c r="B154" s="110" t="s">
        <v>282</v>
      </c>
      <c r="C154" s="134">
        <f t="shared" ref="C154:E155" si="2">C155</f>
        <v>108120.51053499999</v>
      </c>
      <c r="D154" s="134">
        <f t="shared" si="2"/>
        <v>110120.51053499999</v>
      </c>
      <c r="E154" s="134">
        <f t="shared" si="2"/>
        <v>83352.631668990012</v>
      </c>
    </row>
    <row r="155" spans="2:5">
      <c r="B155" s="111" t="s">
        <v>283</v>
      </c>
      <c r="C155" s="134">
        <f t="shared" si="2"/>
        <v>108120.51053499999</v>
      </c>
      <c r="D155" s="134">
        <f t="shared" si="2"/>
        <v>110120.51053499999</v>
      </c>
      <c r="E155" s="134">
        <f>E156</f>
        <v>83352.631668990012</v>
      </c>
    </row>
    <row r="156" spans="2:5">
      <c r="B156" s="60" t="s">
        <v>284</v>
      </c>
      <c r="C156" s="132">
        <v>108120.51053499999</v>
      </c>
      <c r="D156" s="132">
        <v>110120.51053499999</v>
      </c>
      <c r="E156" s="132">
        <v>83352.631668990012</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1673118.6938142299</v>
      </c>
      <c r="E160" s="18">
        <f>E153+E13</f>
        <v>1462218.9078164501</v>
      </c>
    </row>
    <row r="161" spans="2:6">
      <c r="B161" s="136" t="s">
        <v>308</v>
      </c>
      <c r="E161" s="21"/>
      <c r="F161" s="21"/>
    </row>
    <row r="162" spans="2:6">
      <c r="B162" s="137" t="s">
        <v>301</v>
      </c>
      <c r="C162" s="138"/>
      <c r="D162" s="138"/>
      <c r="E162" s="138"/>
      <c r="F162" s="27"/>
    </row>
    <row r="163" spans="2:6" ht="27" customHeight="1">
      <c r="B163" s="192" t="s">
        <v>2014</v>
      </c>
      <c r="C163" s="192"/>
      <c r="D163" s="192"/>
      <c r="E163" s="192"/>
      <c r="F163" s="24"/>
    </row>
    <row r="164" spans="2:6" ht="27" customHeight="1">
      <c r="B164" s="192" t="s">
        <v>1963</v>
      </c>
      <c r="C164" s="192"/>
      <c r="D164" s="192"/>
      <c r="E164" s="192"/>
      <c r="F164" s="24"/>
    </row>
    <row r="165" spans="2:6" ht="25.5" customHeight="1">
      <c r="B165" s="190" t="s">
        <v>309</v>
      </c>
      <c r="C165" s="190"/>
      <c r="D165" s="21"/>
    </row>
  </sheetData>
  <mergeCells count="14">
    <mergeCell ref="A8:F8"/>
    <mergeCell ref="B163:E163"/>
    <mergeCell ref="B165:C165"/>
    <mergeCell ref="E11:E12"/>
    <mergeCell ref="B11:B12"/>
    <mergeCell ref="A9:F9"/>
    <mergeCell ref="B164:E164"/>
    <mergeCell ref="D11:D12"/>
    <mergeCell ref="A7:F7"/>
    <mergeCell ref="A1:E1"/>
    <mergeCell ref="A3:E3"/>
    <mergeCell ref="A2:E2"/>
    <mergeCell ref="A6:F6"/>
    <mergeCell ref="A5:F5"/>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J80" sqref="J80"/>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3" t="s">
        <v>1966</v>
      </c>
      <c r="B1" s="183"/>
      <c r="C1" s="183"/>
      <c r="D1" s="183"/>
      <c r="E1" s="183"/>
      <c r="F1" s="183"/>
    </row>
    <row r="2" spans="1:7" ht="21" customHeight="1">
      <c r="A2" s="184" t="s">
        <v>0</v>
      </c>
      <c r="B2" s="184"/>
      <c r="C2" s="184"/>
      <c r="D2" s="184"/>
      <c r="E2" s="184"/>
      <c r="F2" s="184"/>
    </row>
    <row r="3" spans="1:7" ht="14.45" customHeight="1">
      <c r="A3" s="185" t="s">
        <v>1</v>
      </c>
      <c r="B3" s="185"/>
      <c r="C3" s="185"/>
      <c r="D3" s="185"/>
      <c r="E3" s="185"/>
      <c r="F3" s="185"/>
    </row>
    <row r="5" spans="1:7" ht="18" customHeight="1">
      <c r="A5" s="186" t="s">
        <v>22</v>
      </c>
      <c r="B5" s="186"/>
      <c r="C5" s="186"/>
      <c r="D5" s="186"/>
      <c r="E5" s="186"/>
      <c r="F5" s="186"/>
      <c r="G5" s="32"/>
    </row>
    <row r="6" spans="1:7" ht="18.75">
      <c r="A6" s="200" t="s">
        <v>190</v>
      </c>
      <c r="B6" s="200"/>
      <c r="C6" s="200"/>
      <c r="D6" s="200"/>
      <c r="E6" s="200"/>
      <c r="F6" s="200"/>
    </row>
    <row r="7" spans="1:7" ht="18.75">
      <c r="A7" s="202" t="s">
        <v>2012</v>
      </c>
      <c r="B7" s="202"/>
      <c r="C7" s="202"/>
      <c r="D7" s="202"/>
      <c r="E7" s="202"/>
      <c r="F7" s="202"/>
    </row>
    <row r="8" spans="1:7" ht="18.75">
      <c r="A8" s="193" t="s">
        <v>275</v>
      </c>
      <c r="B8" s="193"/>
      <c r="C8" s="193"/>
      <c r="D8" s="193"/>
      <c r="E8" s="193"/>
      <c r="F8" s="193"/>
    </row>
    <row r="9" spans="1:7" ht="15.75">
      <c r="A9" s="182" t="s">
        <v>4</v>
      </c>
      <c r="B9" s="182"/>
      <c r="C9" s="182"/>
      <c r="D9" s="182"/>
      <c r="E9" s="182"/>
      <c r="F9" s="182"/>
    </row>
    <row r="11" spans="1:7">
      <c r="C11" s="201" t="s">
        <v>5</v>
      </c>
      <c r="D11" s="37" t="s">
        <v>312</v>
      </c>
      <c r="E11" s="201" t="s">
        <v>1961</v>
      </c>
      <c r="F11" s="201" t="s">
        <v>299</v>
      </c>
    </row>
    <row r="12" spans="1:7">
      <c r="C12" s="201"/>
      <c r="D12" s="16" t="s">
        <v>275</v>
      </c>
      <c r="E12" s="201"/>
      <c r="F12" s="201"/>
    </row>
    <row r="13" spans="1:7">
      <c r="C13" s="39" t="s">
        <v>239</v>
      </c>
      <c r="D13" s="56">
        <f>D14+D20+D30+D40+D49+D56+D66+D70</f>
        <v>1484234.610959</v>
      </c>
      <c r="E13" s="56">
        <f>E14+E20+E30+E40+E49+E56+E66+E70</f>
        <v>1562998.1832792298</v>
      </c>
      <c r="F13" s="56">
        <f>F14+F20+F30+F40+F49+F56+F66+F70</f>
        <v>1378866.2761474596</v>
      </c>
    </row>
    <row r="14" spans="1:7">
      <c r="C14" s="110" t="s">
        <v>285</v>
      </c>
      <c r="D14" s="134">
        <f>SUM(D15:D19)</f>
        <v>359129.92480000004</v>
      </c>
      <c r="E14" s="134">
        <f>SUM(E15:E19)</f>
        <v>363454.31236223993</v>
      </c>
      <c r="F14" s="134">
        <f>SUM(F15:F19)</f>
        <v>330233.93079691986</v>
      </c>
    </row>
    <row r="15" spans="1:7">
      <c r="C15" s="112" t="s">
        <v>191</v>
      </c>
      <c r="D15" s="132">
        <v>292808.493173</v>
      </c>
      <c r="E15" s="132">
        <v>295736.96959743992</v>
      </c>
      <c r="F15" s="132">
        <v>271218.58883913985</v>
      </c>
    </row>
    <row r="16" spans="1:7">
      <c r="C16" s="112" t="s">
        <v>192</v>
      </c>
      <c r="D16" s="132">
        <v>24402.035100000001</v>
      </c>
      <c r="E16" s="132">
        <v>25281.341538949993</v>
      </c>
      <c r="F16" s="132">
        <v>21712.393268940006</v>
      </c>
    </row>
    <row r="17" spans="3:6">
      <c r="C17" s="112" t="s">
        <v>193</v>
      </c>
      <c r="D17" s="132">
        <v>1099.1648299999999</v>
      </c>
      <c r="E17" s="132">
        <v>717.71826699999997</v>
      </c>
      <c r="F17" s="132">
        <v>692.09925952000003</v>
      </c>
    </row>
    <row r="18" spans="3:6">
      <c r="C18" s="112" t="s">
        <v>260</v>
      </c>
      <c r="D18" s="132">
        <v>3422.9494800000002</v>
      </c>
      <c r="E18" s="132">
        <v>3124.8299724799995</v>
      </c>
      <c r="F18" s="132">
        <v>1747.3981721099999</v>
      </c>
    </row>
    <row r="19" spans="3:6">
      <c r="C19" s="112" t="s">
        <v>194</v>
      </c>
      <c r="D19" s="132">
        <v>37397.282217</v>
      </c>
      <c r="E19" s="132">
        <v>38593.452986369994</v>
      </c>
      <c r="F19" s="132">
        <v>34863.451257209985</v>
      </c>
    </row>
    <row r="20" spans="3:6">
      <c r="C20" s="110" t="s">
        <v>286</v>
      </c>
      <c r="D20" s="134">
        <f>SUM(D21:D29)</f>
        <v>99817.643202999985</v>
      </c>
      <c r="E20" s="134">
        <f>SUM(E21:E29)</f>
        <v>122775.90250446997</v>
      </c>
      <c r="F20" s="134">
        <f>SUM(F21:F29)</f>
        <v>99572.219181670021</v>
      </c>
    </row>
    <row r="21" spans="3:6">
      <c r="C21" s="112" t="s">
        <v>195</v>
      </c>
      <c r="D21" s="132">
        <v>13742.110764999999</v>
      </c>
      <c r="E21" s="132">
        <v>15176.442791559994</v>
      </c>
      <c r="F21" s="132">
        <v>14470.694232019992</v>
      </c>
    </row>
    <row r="22" spans="3:6">
      <c r="C22" s="112" t="s">
        <v>196</v>
      </c>
      <c r="D22" s="132">
        <v>8656.9223629999997</v>
      </c>
      <c r="E22" s="132">
        <v>10709.007500019989</v>
      </c>
      <c r="F22" s="132">
        <v>7791.3614634800015</v>
      </c>
    </row>
    <row r="23" spans="3:6">
      <c r="C23" s="112" t="s">
        <v>197</v>
      </c>
      <c r="D23" s="132">
        <v>4877.5279819999996</v>
      </c>
      <c r="E23" s="132">
        <v>4183.5335472099987</v>
      </c>
      <c r="F23" s="132">
        <v>3592.0793254900009</v>
      </c>
    </row>
    <row r="24" spans="3:6">
      <c r="C24" s="112" t="s">
        <v>198</v>
      </c>
      <c r="D24" s="132">
        <v>1402.4375700000001</v>
      </c>
      <c r="E24" s="132">
        <v>3466.1148487300011</v>
      </c>
      <c r="F24" s="132">
        <v>2679.0443163999985</v>
      </c>
    </row>
    <row r="25" spans="3:6">
      <c r="C25" s="112" t="s">
        <v>199</v>
      </c>
      <c r="D25" s="132">
        <v>11699.573503</v>
      </c>
      <c r="E25" s="132">
        <v>12868.448863759999</v>
      </c>
      <c r="F25" s="132">
        <v>9058.5090823700029</v>
      </c>
    </row>
    <row r="26" spans="3:6">
      <c r="C26" s="112" t="s">
        <v>200</v>
      </c>
      <c r="D26" s="132">
        <v>7607.6482530000003</v>
      </c>
      <c r="E26" s="132">
        <v>9681.3154444400025</v>
      </c>
      <c r="F26" s="132">
        <v>8812.2661160199968</v>
      </c>
    </row>
    <row r="27" spans="3:6">
      <c r="C27" s="112" t="s">
        <v>201</v>
      </c>
      <c r="D27" s="132">
        <v>5769.9536120000002</v>
      </c>
      <c r="E27" s="132">
        <v>7280.9650377999997</v>
      </c>
      <c r="F27" s="132">
        <v>4601.7127389799998</v>
      </c>
    </row>
    <row r="28" spans="3:6">
      <c r="C28" s="112" t="s">
        <v>202</v>
      </c>
      <c r="D28" s="132">
        <v>15421.115898</v>
      </c>
      <c r="E28" s="132">
        <v>21189.664619539984</v>
      </c>
      <c r="F28" s="132">
        <v>13192.174270789992</v>
      </c>
    </row>
    <row r="29" spans="3:6">
      <c r="C29" s="112" t="s">
        <v>203</v>
      </c>
      <c r="D29" s="132">
        <v>30640.353256999999</v>
      </c>
      <c r="E29" s="132">
        <v>38220.409851409997</v>
      </c>
      <c r="F29" s="132">
        <v>35374.377636120043</v>
      </c>
    </row>
    <row r="30" spans="3:6">
      <c r="C30" s="110" t="s">
        <v>287</v>
      </c>
      <c r="D30" s="134">
        <f>SUM(D31:D39)</f>
        <v>68595.936121999999</v>
      </c>
      <c r="E30" s="134">
        <f>SUM(E31:E39)</f>
        <v>58263.189488739983</v>
      </c>
      <c r="F30" s="134">
        <f>SUM(F31:F39)</f>
        <v>41455.987943729997</v>
      </c>
    </row>
    <row r="31" spans="3:6">
      <c r="C31" s="112" t="s">
        <v>204</v>
      </c>
      <c r="D31" s="132">
        <v>10628.747192999999</v>
      </c>
      <c r="E31" s="132">
        <v>13051.291750029999</v>
      </c>
      <c r="F31" s="132">
        <v>8150.8539573800008</v>
      </c>
    </row>
    <row r="32" spans="3:6">
      <c r="C32" s="112" t="s">
        <v>205</v>
      </c>
      <c r="D32" s="132">
        <v>6846.6156350000001</v>
      </c>
      <c r="E32" s="132">
        <v>4117.5554911199997</v>
      </c>
      <c r="F32" s="132">
        <v>3277.2321653099989</v>
      </c>
    </row>
    <row r="33" spans="3:6">
      <c r="C33" s="112" t="s">
        <v>206</v>
      </c>
      <c r="D33" s="132">
        <v>3047.776625</v>
      </c>
      <c r="E33" s="132">
        <v>2486.8982847700004</v>
      </c>
      <c r="F33" s="132">
        <v>2051.99308664</v>
      </c>
    </row>
    <row r="34" spans="3:6">
      <c r="C34" s="112" t="s">
        <v>207</v>
      </c>
      <c r="D34" s="132">
        <v>13549.146817999999</v>
      </c>
      <c r="E34" s="132">
        <v>13316.436044329999</v>
      </c>
      <c r="F34" s="132">
        <v>10273.242409079994</v>
      </c>
    </row>
    <row r="35" spans="3:6">
      <c r="C35" s="112" t="s">
        <v>208</v>
      </c>
      <c r="D35" s="132">
        <v>513.71471399999996</v>
      </c>
      <c r="E35" s="132">
        <v>570.53267168000025</v>
      </c>
      <c r="F35" s="132">
        <v>378.82992251000007</v>
      </c>
    </row>
    <row r="36" spans="3:6">
      <c r="C36" s="112" t="s">
        <v>209</v>
      </c>
      <c r="D36" s="123">
        <v>4533.8070749999997</v>
      </c>
      <c r="E36" s="123">
        <v>4069.6492082499994</v>
      </c>
      <c r="F36" s="132">
        <v>3228.8526060600016</v>
      </c>
    </row>
    <row r="37" spans="3:6">
      <c r="C37" s="112" t="s">
        <v>210</v>
      </c>
      <c r="D37" s="135">
        <v>8986.8251540000001</v>
      </c>
      <c r="E37" s="135">
        <v>9774.5570034199973</v>
      </c>
      <c r="F37" s="132">
        <v>7541.5856391199995</v>
      </c>
    </row>
    <row r="38" spans="3:6">
      <c r="C38" s="112" t="s">
        <v>211</v>
      </c>
      <c r="D38" s="135">
        <v>3801.497018</v>
      </c>
      <c r="E38" s="135">
        <v>28.3210652</v>
      </c>
      <c r="F38" s="132">
        <v>0</v>
      </c>
    </row>
    <row r="39" spans="3:6">
      <c r="C39" s="112" t="s">
        <v>212</v>
      </c>
      <c r="D39" s="135">
        <v>16687.80589</v>
      </c>
      <c r="E39" s="135">
        <v>10847.94796994</v>
      </c>
      <c r="F39" s="132">
        <v>6553.3981576300002</v>
      </c>
    </row>
    <row r="40" spans="3:6">
      <c r="C40" s="110" t="s">
        <v>288</v>
      </c>
      <c r="D40" s="134">
        <f>SUM(D41:D48)</f>
        <v>492738.20958100003</v>
      </c>
      <c r="E40" s="134">
        <f>SUM(E41:E48)</f>
        <v>520986.70487068006</v>
      </c>
      <c r="F40" s="134">
        <f>SUM(F41:F48)</f>
        <v>490495.03340389999</v>
      </c>
    </row>
    <row r="41" spans="3:6">
      <c r="C41" s="112" t="s">
        <v>213</v>
      </c>
      <c r="D41" s="135">
        <v>158377.96735699999</v>
      </c>
      <c r="E41" s="135">
        <v>155100.29883970998</v>
      </c>
      <c r="F41" s="132">
        <v>144565.82901353997</v>
      </c>
    </row>
    <row r="42" spans="3:6">
      <c r="C42" s="112" t="s">
        <v>317</v>
      </c>
      <c r="D42" s="135">
        <v>155752.82044400001</v>
      </c>
      <c r="E42" s="135">
        <v>163533.61672766</v>
      </c>
      <c r="F42" s="132">
        <v>157616.53596061998</v>
      </c>
    </row>
    <row r="43" spans="3:6">
      <c r="C43" s="112" t="s">
        <v>214</v>
      </c>
      <c r="D43" s="132">
        <v>15862.403949</v>
      </c>
      <c r="E43" s="132">
        <v>16640.413441880002</v>
      </c>
      <c r="F43" s="132">
        <v>16558.826413709998</v>
      </c>
    </row>
    <row r="44" spans="3:6">
      <c r="C44" s="112" t="s">
        <v>215</v>
      </c>
      <c r="D44" s="132">
        <v>96748.493755000003</v>
      </c>
      <c r="E44" s="132">
        <v>120618.70892844</v>
      </c>
      <c r="F44" s="132">
        <v>108708.693037</v>
      </c>
    </row>
    <row r="45" spans="3:6">
      <c r="C45" s="112" t="s">
        <v>216</v>
      </c>
      <c r="D45" s="132">
        <v>35900.368300000002</v>
      </c>
      <c r="E45" s="132">
        <v>35849.481509750003</v>
      </c>
      <c r="F45" s="132">
        <v>35734.588555360002</v>
      </c>
    </row>
    <row r="46" spans="3:6">
      <c r="C46" s="112" t="s">
        <v>217</v>
      </c>
      <c r="D46" s="132">
        <v>13500</v>
      </c>
      <c r="E46" s="132">
        <v>14787.72097038</v>
      </c>
      <c r="F46" s="132">
        <v>13601.565750150001</v>
      </c>
    </row>
    <row r="47" spans="3:6">
      <c r="C47" s="112" t="s">
        <v>218</v>
      </c>
      <c r="D47" s="132">
        <v>966.93837299999996</v>
      </c>
      <c r="E47" s="132">
        <v>912.43377204000001</v>
      </c>
      <c r="F47" s="132">
        <v>838.69727477000004</v>
      </c>
    </row>
    <row r="48" spans="3:6">
      <c r="C48" s="112" t="s">
        <v>219</v>
      </c>
      <c r="D48" s="132">
        <v>15629.217403000001</v>
      </c>
      <c r="E48" s="132">
        <v>13544.030680819998</v>
      </c>
      <c r="F48" s="132">
        <v>12870.297398749995</v>
      </c>
    </row>
    <row r="49" spans="3:6">
      <c r="C49" s="110" t="s">
        <v>289</v>
      </c>
      <c r="D49" s="134">
        <f>SUM(D50:D55)</f>
        <v>60117.023256999993</v>
      </c>
      <c r="E49" s="134">
        <f>SUM(E50:E55)</f>
        <v>76373.548201509999</v>
      </c>
      <c r="F49" s="134">
        <f>SUM(F50:F55)</f>
        <v>67886.55222474999</v>
      </c>
    </row>
    <row r="50" spans="3:6">
      <c r="C50" s="112" t="s">
        <v>220</v>
      </c>
      <c r="D50" s="132">
        <v>174.81</v>
      </c>
      <c r="E50" s="132">
        <v>3026.15203724</v>
      </c>
      <c r="F50" s="132">
        <v>2596.7833988699999</v>
      </c>
    </row>
    <row r="51" spans="3:6">
      <c r="C51" s="112" t="s">
        <v>318</v>
      </c>
      <c r="D51" s="132">
        <v>9757.551453</v>
      </c>
      <c r="E51" s="132">
        <v>10029.427435549998</v>
      </c>
      <c r="F51" s="132">
        <v>6097.6405561199999</v>
      </c>
    </row>
    <row r="52" spans="3:6">
      <c r="C52" s="112" t="s">
        <v>221</v>
      </c>
      <c r="D52" s="132">
        <v>9925.5430080000006</v>
      </c>
      <c r="E52" s="132">
        <v>16672.430851359997</v>
      </c>
      <c r="F52" s="132">
        <v>16618.645124899995</v>
      </c>
    </row>
    <row r="53" spans="3:6">
      <c r="C53" s="112" t="s">
        <v>319</v>
      </c>
      <c r="D53" s="132">
        <v>37633.288796000001</v>
      </c>
      <c r="E53" s="132">
        <v>42399.617984029996</v>
      </c>
      <c r="F53" s="132">
        <v>38563.313332979997</v>
      </c>
    </row>
    <row r="54" spans="3:6">
      <c r="C54" s="112" t="s">
        <v>222</v>
      </c>
      <c r="D54" s="132">
        <v>2582.63</v>
      </c>
      <c r="E54" s="132">
        <v>4192.63</v>
      </c>
      <c r="F54" s="132">
        <v>3956.8799185500002</v>
      </c>
    </row>
    <row r="55" spans="3:6">
      <c r="C55" s="112" t="s">
        <v>223</v>
      </c>
      <c r="D55" s="132">
        <v>43.2</v>
      </c>
      <c r="E55" s="132">
        <v>53.289893329999998</v>
      </c>
      <c r="F55" s="132">
        <v>53.289893329999998</v>
      </c>
    </row>
    <row r="56" spans="3:6">
      <c r="C56" s="110" t="s">
        <v>290</v>
      </c>
      <c r="D56" s="134">
        <f>SUM(D57:D65)</f>
        <v>34281.034268999996</v>
      </c>
      <c r="E56" s="134">
        <f>SUM(E57:E65)</f>
        <v>34956.752623009997</v>
      </c>
      <c r="F56" s="134">
        <f>SUM(F57:F65)</f>
        <v>19930.828184440004</v>
      </c>
    </row>
    <row r="57" spans="3:6">
      <c r="C57" s="112" t="s">
        <v>224</v>
      </c>
      <c r="D57" s="132">
        <v>12876.61881</v>
      </c>
      <c r="E57" s="132">
        <v>8322.4675926399977</v>
      </c>
      <c r="F57" s="132">
        <v>2848.6675285800015</v>
      </c>
    </row>
    <row r="58" spans="3:6">
      <c r="C58" s="112" t="s">
        <v>225</v>
      </c>
      <c r="D58" s="132">
        <v>1615.878299</v>
      </c>
      <c r="E58" s="132">
        <v>2398.1565343100019</v>
      </c>
      <c r="F58" s="132">
        <v>1898.6292398999997</v>
      </c>
    </row>
    <row r="59" spans="3:6">
      <c r="C59" s="112" t="s">
        <v>226</v>
      </c>
      <c r="D59" s="132">
        <v>1644.102108</v>
      </c>
      <c r="E59" s="132">
        <v>2281.4037860999997</v>
      </c>
      <c r="F59" s="132">
        <v>1852.3836722599997</v>
      </c>
    </row>
    <row r="60" spans="3:6">
      <c r="C60" s="112" t="s">
        <v>227</v>
      </c>
      <c r="D60" s="132">
        <v>7693.0715810000002</v>
      </c>
      <c r="E60" s="132">
        <v>10174.086165329998</v>
      </c>
      <c r="F60" s="132">
        <v>6336.585691629999</v>
      </c>
    </row>
    <row r="61" spans="3:6">
      <c r="C61" s="112" t="s">
        <v>228</v>
      </c>
      <c r="D61" s="132">
        <v>4718.97192</v>
      </c>
      <c r="E61" s="132">
        <v>3799.2152074500009</v>
      </c>
      <c r="F61" s="132">
        <v>1741.5858557600004</v>
      </c>
    </row>
    <row r="62" spans="3:6">
      <c r="C62" s="112" t="s">
        <v>229</v>
      </c>
      <c r="D62" s="132">
        <v>496.204002</v>
      </c>
      <c r="E62" s="132">
        <v>3032.6366085200011</v>
      </c>
      <c r="F62" s="132">
        <v>2106.6527996999998</v>
      </c>
    </row>
    <row r="63" spans="3:6">
      <c r="C63" s="112" t="s">
        <v>230</v>
      </c>
      <c r="D63" s="132">
        <v>559.05767400000002</v>
      </c>
      <c r="E63" s="132">
        <v>664.31772263000016</v>
      </c>
      <c r="F63" s="132">
        <v>376.07773494000008</v>
      </c>
    </row>
    <row r="64" spans="3:6">
      <c r="C64" s="112" t="s">
        <v>231</v>
      </c>
      <c r="D64" s="132">
        <v>2337.4322139999999</v>
      </c>
      <c r="E64" s="132">
        <v>631.25624701999993</v>
      </c>
      <c r="F64" s="132">
        <v>315.09505912999992</v>
      </c>
    </row>
    <row r="65" spans="3:6">
      <c r="C65" s="112" t="s">
        <v>232</v>
      </c>
      <c r="D65" s="132">
        <v>2339.6976610000002</v>
      </c>
      <c r="E65" s="132">
        <v>3653.2127590099999</v>
      </c>
      <c r="F65" s="132">
        <v>2455.1506025400004</v>
      </c>
    </row>
    <row r="66" spans="3:6">
      <c r="C66" s="110" t="s">
        <v>291</v>
      </c>
      <c r="D66" s="134">
        <f>SUM(D67:D69)</f>
        <v>71068.398115000004</v>
      </c>
      <c r="E66" s="134">
        <f>SUM(E67:E69)</f>
        <v>91057.585360290032</v>
      </c>
      <c r="F66" s="134">
        <f>SUM(F67:F69)</f>
        <v>71744.266029720035</v>
      </c>
    </row>
    <row r="67" spans="3:6">
      <c r="C67" s="112" t="s">
        <v>233</v>
      </c>
      <c r="D67" s="132">
        <v>27030.215823999999</v>
      </c>
      <c r="E67" s="132">
        <v>27960.920656119997</v>
      </c>
      <c r="F67" s="132">
        <v>20944.268338710008</v>
      </c>
    </row>
    <row r="68" spans="3:6">
      <c r="C68" s="112" t="s">
        <v>234</v>
      </c>
      <c r="D68" s="132">
        <v>42591.058016000003</v>
      </c>
      <c r="E68" s="132">
        <v>62854.329933100023</v>
      </c>
      <c r="F68" s="132">
        <v>50799.997691010023</v>
      </c>
    </row>
    <row r="69" spans="3:6">
      <c r="C69" s="112" t="s">
        <v>235</v>
      </c>
      <c r="D69" s="132">
        <v>1447.1242749999999</v>
      </c>
      <c r="E69" s="132">
        <v>242.33477106999999</v>
      </c>
      <c r="F69" s="132">
        <v>0</v>
      </c>
    </row>
    <row r="70" spans="3:6">
      <c r="C70" s="110" t="s">
        <v>292</v>
      </c>
      <c r="D70" s="134">
        <f>SUM(D71:D74)</f>
        <v>298486.441612</v>
      </c>
      <c r="E70" s="134">
        <f>SUM(E71:E74)</f>
        <v>295130.18786828994</v>
      </c>
      <c r="F70" s="134">
        <f>SUM(F71:F74)</f>
        <v>257547.45838233002</v>
      </c>
    </row>
    <row r="71" spans="3:6">
      <c r="C71" s="112" t="s">
        <v>236</v>
      </c>
      <c r="D71" s="132">
        <v>120010.652162</v>
      </c>
      <c r="E71" s="132">
        <v>119900.37618799999</v>
      </c>
      <c r="F71" s="132">
        <v>93623.872130480013</v>
      </c>
    </row>
    <row r="72" spans="3:6">
      <c r="C72" s="112" t="s">
        <v>237</v>
      </c>
      <c r="D72" s="132">
        <v>176990.963659</v>
      </c>
      <c r="E72" s="132">
        <v>173140.963659</v>
      </c>
      <c r="F72" s="132">
        <v>161889.53710650001</v>
      </c>
    </row>
    <row r="73" spans="3:6">
      <c r="C73" s="112" t="s">
        <v>238</v>
      </c>
      <c r="D73" s="132">
        <v>1484.825791</v>
      </c>
      <c r="E73" s="132">
        <v>2087.3257910000002</v>
      </c>
      <c r="F73" s="132">
        <v>2032.62173426</v>
      </c>
    </row>
    <row r="74" spans="3:6">
      <c r="C74" s="112" t="s">
        <v>307</v>
      </c>
      <c r="D74" s="132">
        <v>0</v>
      </c>
      <c r="E74" s="132">
        <v>1.52223029</v>
      </c>
      <c r="F74" s="132">
        <v>1.4274110900000001</v>
      </c>
    </row>
    <row r="75" spans="3:6">
      <c r="C75" s="39" t="s">
        <v>241</v>
      </c>
      <c r="D75" s="79">
        <f>D76+D78</f>
        <v>108120.51053499999</v>
      </c>
      <c r="E75" s="79">
        <f>E76+E78</f>
        <v>110120.51053500001</v>
      </c>
      <c r="F75" s="79">
        <f>F76+F78</f>
        <v>83352.631668990012</v>
      </c>
    </row>
    <row r="76" spans="3:6">
      <c r="C76" s="110" t="s">
        <v>293</v>
      </c>
      <c r="D76" s="134">
        <f>D77</f>
        <v>5117.7218819999998</v>
      </c>
      <c r="E76" s="134">
        <f>E77</f>
        <v>13579.3</v>
      </c>
      <c r="F76" s="134">
        <f>F77</f>
        <v>5647.8953962199994</v>
      </c>
    </row>
    <row r="77" spans="3:6">
      <c r="C77" s="112" t="s">
        <v>294</v>
      </c>
      <c r="D77" s="132">
        <v>5117.7218819999998</v>
      </c>
      <c r="E77" s="132">
        <v>13579.3</v>
      </c>
      <c r="F77" s="132">
        <v>5647.8953962199994</v>
      </c>
    </row>
    <row r="78" spans="3:6">
      <c r="C78" s="110" t="s">
        <v>295</v>
      </c>
      <c r="D78" s="134">
        <f>D79</f>
        <v>103002.788653</v>
      </c>
      <c r="E78" s="134">
        <f>E79</f>
        <v>96541.210535000006</v>
      </c>
      <c r="F78" s="134">
        <f>F79</f>
        <v>77704.736272770009</v>
      </c>
    </row>
    <row r="79" spans="3:6">
      <c r="C79" s="112" t="s">
        <v>296</v>
      </c>
      <c r="D79" s="132">
        <v>103002.788653</v>
      </c>
      <c r="E79" s="132">
        <v>96541.210535000006</v>
      </c>
      <c r="F79" s="132">
        <v>77704.736272770009</v>
      </c>
    </row>
    <row r="80" spans="3:6">
      <c r="C80" s="50" t="s">
        <v>240</v>
      </c>
      <c r="D80" s="18">
        <f>D75+D13</f>
        <v>1592355.1214939998</v>
      </c>
      <c r="E80" s="18">
        <f>E75+E13</f>
        <v>1673118.6938142297</v>
      </c>
      <c r="F80" s="18">
        <f>F75+F13</f>
        <v>1462218.9078164496</v>
      </c>
    </row>
    <row r="81" spans="3:8">
      <c r="C81" s="136" t="s">
        <v>308</v>
      </c>
      <c r="F81" s="21"/>
      <c r="G81" s="21"/>
      <c r="H81" s="77"/>
    </row>
    <row r="82" spans="3:8">
      <c r="C82" s="137" t="s">
        <v>301</v>
      </c>
      <c r="D82" s="138"/>
      <c r="E82" s="138"/>
      <c r="F82" s="138"/>
      <c r="G82" s="27"/>
    </row>
    <row r="83" spans="3:8" ht="27.75" customHeight="1">
      <c r="C83" s="192" t="s">
        <v>2014</v>
      </c>
      <c r="D83" s="192"/>
      <c r="E83" s="192"/>
      <c r="F83" s="192"/>
      <c r="G83" s="24"/>
    </row>
    <row r="84" spans="3:8" ht="35.450000000000003" customHeight="1">
      <c r="C84" s="192" t="s">
        <v>1963</v>
      </c>
      <c r="D84" s="192"/>
      <c r="E84" s="192"/>
      <c r="F84" s="192"/>
      <c r="G84" s="24"/>
    </row>
    <row r="85" spans="3:8">
      <c r="C85" s="190" t="s">
        <v>309</v>
      </c>
      <c r="D85" s="190"/>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A1:H261"/>
  <sheetViews>
    <sheetView showGridLines="0" topLeftCell="A5" zoomScaleNormal="100" workbookViewId="0">
      <selection activeCell="H24" sqref="H24"/>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1:8" ht="27.75">
      <c r="C1" s="183" t="s">
        <v>1966</v>
      </c>
      <c r="D1" s="183"/>
      <c r="E1" s="183"/>
      <c r="F1" s="183"/>
    </row>
    <row r="2" spans="1:8" ht="31.5" customHeight="1">
      <c r="C2" s="204" t="s">
        <v>0</v>
      </c>
      <c r="D2" s="204"/>
      <c r="E2" s="204"/>
      <c r="F2" s="204"/>
    </row>
    <row r="3" spans="1:8" ht="15.6" customHeight="1">
      <c r="C3" s="188" t="s">
        <v>1</v>
      </c>
      <c r="D3" s="188"/>
      <c r="E3" s="188"/>
      <c r="F3" s="188"/>
    </row>
    <row r="4" spans="1:8" ht="13.9" customHeight="1">
      <c r="C4" s="12"/>
      <c r="D4" s="12"/>
      <c r="E4" s="12"/>
      <c r="F4" s="12"/>
    </row>
    <row r="5" spans="1:8" ht="18.75">
      <c r="C5" s="186" t="s">
        <v>22</v>
      </c>
      <c r="D5" s="186"/>
      <c r="E5" s="186"/>
      <c r="F5" s="186"/>
    </row>
    <row r="6" spans="1:8" ht="18.75">
      <c r="A6" s="1" t="s">
        <v>2012</v>
      </c>
      <c r="C6" s="186" t="s">
        <v>266</v>
      </c>
      <c r="D6" s="186"/>
      <c r="E6" s="186"/>
      <c r="F6" s="186"/>
      <c r="H6" s="2"/>
    </row>
    <row r="7" spans="1:8" ht="18.75">
      <c r="C7" s="187" t="s">
        <v>2012</v>
      </c>
      <c r="D7" s="187"/>
      <c r="E7" s="187"/>
      <c r="F7" s="187"/>
      <c r="H7" s="2"/>
    </row>
    <row r="8" spans="1:8" ht="18.75">
      <c r="C8" s="193" t="s">
        <v>275</v>
      </c>
      <c r="D8" s="193"/>
      <c r="E8" s="193"/>
      <c r="F8" s="193"/>
      <c r="G8" s="35"/>
      <c r="H8" s="2"/>
    </row>
    <row r="9" spans="1:8" ht="15.75">
      <c r="C9" s="182" t="s">
        <v>4</v>
      </c>
      <c r="D9" s="182"/>
      <c r="E9" s="182"/>
      <c r="F9" s="182"/>
      <c r="H9" s="3"/>
    </row>
    <row r="10" spans="1:8">
      <c r="C10" s="12"/>
      <c r="D10" s="12"/>
      <c r="E10" s="12"/>
      <c r="F10" s="12"/>
      <c r="H10" s="3"/>
    </row>
    <row r="11" spans="1:8" ht="14.45" customHeight="1">
      <c r="C11" s="8"/>
      <c r="D11" s="8"/>
      <c r="E11" s="8"/>
      <c r="F11" s="8"/>
      <c r="H11" s="3"/>
    </row>
    <row r="12" spans="1:8" ht="9.6" customHeight="1">
      <c r="C12" s="201" t="s">
        <v>5</v>
      </c>
      <c r="D12" s="205" t="s">
        <v>312</v>
      </c>
      <c r="E12" s="205" t="s">
        <v>1961</v>
      </c>
      <c r="F12" s="205" t="s">
        <v>299</v>
      </c>
    </row>
    <row r="13" spans="1:8" ht="13.15" customHeight="1">
      <c r="C13" s="201"/>
      <c r="D13" s="205"/>
      <c r="E13" s="205"/>
      <c r="F13" s="205"/>
      <c r="G13" s="10"/>
    </row>
    <row r="14" spans="1:8" ht="15" customHeight="1">
      <c r="C14" s="201"/>
      <c r="D14" s="67" t="s">
        <v>275</v>
      </c>
      <c r="E14" s="205"/>
      <c r="F14" s="205"/>
      <c r="H14" s="4"/>
    </row>
    <row r="15" spans="1:8">
      <c r="C15" s="68" t="s">
        <v>302</v>
      </c>
      <c r="D15" s="56">
        <f>D16+D18</f>
        <v>882.63869099999999</v>
      </c>
      <c r="E15" s="56">
        <f>E16+E18</f>
        <v>821.46907719000001</v>
      </c>
      <c r="F15" s="56">
        <f>F16+F18</f>
        <v>722.56173705000072</v>
      </c>
      <c r="G15" s="5"/>
      <c r="H15" s="6"/>
    </row>
    <row r="16" spans="1:8">
      <c r="C16" s="69" t="s">
        <v>82</v>
      </c>
      <c r="D16" s="70">
        <f>D17</f>
        <v>813.15455099999997</v>
      </c>
      <c r="E16" s="70">
        <f>E17</f>
        <v>751.98493718999998</v>
      </c>
      <c r="F16" s="70">
        <f t="shared" ref="F16" si="0">F17</f>
        <v>653.07759705000069</v>
      </c>
      <c r="G16" s="5"/>
      <c r="H16" s="4"/>
    </row>
    <row r="17" spans="3:8" ht="16.149999999999999" customHeight="1">
      <c r="C17" s="71" t="s">
        <v>87</v>
      </c>
      <c r="D17" s="59">
        <v>813.15455099999997</v>
      </c>
      <c r="E17" s="59">
        <v>751.98493718999998</v>
      </c>
      <c r="F17" s="46">
        <v>653.07759705000069</v>
      </c>
      <c r="G17" s="5"/>
      <c r="H17" s="9"/>
    </row>
    <row r="18" spans="3:8">
      <c r="C18" s="72" t="s">
        <v>95</v>
      </c>
      <c r="D18" s="64">
        <f>D19</f>
        <v>69.484139999999996</v>
      </c>
      <c r="E18" s="64">
        <f>E19</f>
        <v>69.484139999999996</v>
      </c>
      <c r="F18" s="64">
        <f t="shared" ref="F18" si="1">F19</f>
        <v>69.484139999999996</v>
      </c>
      <c r="G18" s="5"/>
      <c r="H18" s="9"/>
    </row>
    <row r="19" spans="3:8" ht="14.45" customHeight="1">
      <c r="C19" s="73" t="s">
        <v>101</v>
      </c>
      <c r="D19" s="46">
        <v>69.484139999999996</v>
      </c>
      <c r="E19" s="46">
        <v>69.484139999999996</v>
      </c>
      <c r="F19" s="46">
        <v>69.484139999999996</v>
      </c>
      <c r="G19" s="5"/>
      <c r="H19" s="6"/>
    </row>
    <row r="20" spans="3:8">
      <c r="C20" s="68" t="s">
        <v>261</v>
      </c>
      <c r="D20" s="56">
        <f t="shared" ref="D20:F21" si="2">D21</f>
        <v>243.28910500000001</v>
      </c>
      <c r="E20" s="56">
        <f t="shared" si="2"/>
        <v>304.77559773000002</v>
      </c>
      <c r="F20" s="56">
        <f t="shared" si="2"/>
        <v>237.36171666999994</v>
      </c>
      <c r="G20" s="5"/>
      <c r="H20" s="6"/>
    </row>
    <row r="21" spans="3:8">
      <c r="C21" s="72" t="s">
        <v>103</v>
      </c>
      <c r="D21" s="64">
        <f t="shared" si="2"/>
        <v>243.28910500000001</v>
      </c>
      <c r="E21" s="64">
        <f t="shared" si="2"/>
        <v>304.77559773000002</v>
      </c>
      <c r="F21" s="64">
        <f t="shared" si="2"/>
        <v>237.36171666999994</v>
      </c>
      <c r="G21" s="5"/>
      <c r="H21" s="7"/>
    </row>
    <row r="22" spans="3:8">
      <c r="C22" s="74" t="s">
        <v>106</v>
      </c>
      <c r="D22" s="46">
        <v>243.28910500000001</v>
      </c>
      <c r="E22" s="46">
        <v>304.77559773000002</v>
      </c>
      <c r="F22" s="46">
        <v>237.36171666999994</v>
      </c>
      <c r="G22" s="5"/>
      <c r="H22" s="6"/>
    </row>
    <row r="23" spans="3:8">
      <c r="C23" s="68" t="s">
        <v>262</v>
      </c>
      <c r="D23" s="56">
        <f>D24+D26+D28</f>
        <v>1026.4882359999999</v>
      </c>
      <c r="E23" s="56">
        <f>E24+E26+E28</f>
        <v>1065.7355074699999</v>
      </c>
      <c r="F23" s="56">
        <f t="shared" ref="F23" si="3">F24+F26+F28</f>
        <v>805.06703346999996</v>
      </c>
      <c r="G23" s="5"/>
      <c r="H23" s="6"/>
    </row>
    <row r="24" spans="3:8">
      <c r="C24" s="69" t="s">
        <v>159</v>
      </c>
      <c r="D24" s="70">
        <f>D25</f>
        <v>35.07</v>
      </c>
      <c r="E24" s="70">
        <f>E25</f>
        <v>40.882932780000004</v>
      </c>
      <c r="F24" s="70">
        <f t="shared" ref="F24" si="4">F25</f>
        <v>11.06378924</v>
      </c>
      <c r="G24" s="5"/>
      <c r="H24" s="6"/>
    </row>
    <row r="25" spans="3:8">
      <c r="C25" s="75" t="s">
        <v>162</v>
      </c>
      <c r="D25" s="59">
        <v>35.07</v>
      </c>
      <c r="E25" s="59">
        <v>40.882932780000004</v>
      </c>
      <c r="F25" s="59">
        <v>11.06378924</v>
      </c>
      <c r="G25" s="5"/>
      <c r="H25" s="6"/>
    </row>
    <row r="26" spans="3:8">
      <c r="C26" s="69" t="s">
        <v>263</v>
      </c>
      <c r="D26" s="70">
        <f>D27</f>
        <v>6.6924960000000002</v>
      </c>
      <c r="E26" s="70">
        <f>E27</f>
        <v>17.29249699</v>
      </c>
      <c r="F26" s="70">
        <f t="shared" ref="F26" si="5">F27</f>
        <v>10.2919982</v>
      </c>
      <c r="G26" s="5"/>
      <c r="H26" s="6"/>
    </row>
    <row r="27" spans="3:8">
      <c r="C27" s="75" t="s">
        <v>247</v>
      </c>
      <c r="D27" s="59">
        <v>6.6924960000000002</v>
      </c>
      <c r="E27" s="59">
        <v>17.29249699</v>
      </c>
      <c r="F27" s="59">
        <v>10.2919982</v>
      </c>
      <c r="G27" s="5"/>
      <c r="H27" s="6"/>
    </row>
    <row r="28" spans="3:8">
      <c r="C28" s="69" t="s">
        <v>186</v>
      </c>
      <c r="D28" s="70">
        <f>D29+D31+D32+D30</f>
        <v>984.72573999999997</v>
      </c>
      <c r="E28" s="70">
        <f>E29+E31+E32+E30</f>
        <v>1007.5600777</v>
      </c>
      <c r="F28" s="70">
        <f t="shared" ref="F28" si="6">F29+F31+F32+F30</f>
        <v>783.71124602999998</v>
      </c>
      <c r="G28" s="5"/>
      <c r="H28" s="6"/>
    </row>
    <row r="29" spans="3:8" ht="15.6" customHeight="1">
      <c r="C29" s="75" t="s">
        <v>187</v>
      </c>
      <c r="D29" s="59">
        <v>224.073001</v>
      </c>
      <c r="E29" s="59">
        <v>243.00775666999999</v>
      </c>
      <c r="F29" s="59">
        <v>186.54191669000002</v>
      </c>
      <c r="G29" s="5"/>
      <c r="H29" s="6"/>
    </row>
    <row r="30" spans="3:8" ht="24.75" customHeight="1">
      <c r="C30" s="75" t="s">
        <v>259</v>
      </c>
      <c r="D30" s="59">
        <v>112.47176399999999</v>
      </c>
      <c r="E30" s="59">
        <v>112.86176399999999</v>
      </c>
      <c r="F30" s="59">
        <v>62.595299440000005</v>
      </c>
      <c r="G30" s="5"/>
      <c r="H30" s="6"/>
    </row>
    <row r="31" spans="3:8" ht="18.600000000000001" customHeight="1">
      <c r="C31" s="75" t="s">
        <v>188</v>
      </c>
      <c r="D31" s="59">
        <v>253.35952499999999</v>
      </c>
      <c r="E31" s="59">
        <v>228.59422734</v>
      </c>
      <c r="F31" s="59">
        <v>147.57220673000006</v>
      </c>
      <c r="G31" s="5"/>
      <c r="H31" s="9"/>
    </row>
    <row r="32" spans="3:8" ht="19.899999999999999" customHeight="1">
      <c r="C32" s="75" t="s">
        <v>189</v>
      </c>
      <c r="D32" s="59">
        <v>394.82145000000003</v>
      </c>
      <c r="E32" s="59">
        <v>423.09632969</v>
      </c>
      <c r="F32" s="59">
        <v>387.00182317000002</v>
      </c>
      <c r="G32" s="5"/>
      <c r="H32" s="7"/>
    </row>
    <row r="33" spans="3:7">
      <c r="C33" s="76" t="s">
        <v>264</v>
      </c>
      <c r="D33" s="51">
        <f>D15+D20+D23</f>
        <v>2152.4160320000001</v>
      </c>
      <c r="E33" s="51">
        <f>E15+E20+E23</f>
        <v>2191.9801823899998</v>
      </c>
      <c r="F33" s="51">
        <f>F15+F20+F23</f>
        <v>1764.9904871900007</v>
      </c>
      <c r="G33" s="5"/>
    </row>
    <row r="34" spans="3:7" s="142" customFormat="1">
      <c r="C34" s="25" t="s">
        <v>311</v>
      </c>
      <c r="D34" s="143"/>
      <c r="E34" s="143"/>
      <c r="F34" s="143"/>
      <c r="G34" s="144"/>
    </row>
    <row r="35" spans="3:7">
      <c r="C35" s="106" t="s">
        <v>301</v>
      </c>
      <c r="D35" s="139"/>
      <c r="E35" s="139"/>
      <c r="F35" s="139"/>
      <c r="G35" s="21"/>
    </row>
    <row r="36" spans="3:7" ht="30" customHeight="1">
      <c r="C36" s="192" t="s">
        <v>2014</v>
      </c>
      <c r="D36" s="192"/>
      <c r="E36" s="192"/>
      <c r="F36" s="192"/>
      <c r="G36" s="27"/>
    </row>
    <row r="37" spans="3:7" ht="24" customHeight="1">
      <c r="C37" s="192" t="s">
        <v>1963</v>
      </c>
      <c r="D37" s="192"/>
      <c r="E37" s="192"/>
      <c r="F37" s="192"/>
      <c r="G37" s="27"/>
    </row>
    <row r="38" spans="3:7">
      <c r="C38" s="27" t="s">
        <v>309</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A1:M73"/>
  <sheetViews>
    <sheetView showGridLines="0" zoomScaleNormal="100" workbookViewId="0">
      <selection activeCell="J40" sqref="J40"/>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1:13" ht="28.5" thickBot="1">
      <c r="B1" s="183" t="s">
        <v>1966</v>
      </c>
      <c r="C1" s="183"/>
      <c r="D1" s="183"/>
      <c r="E1" s="183"/>
      <c r="F1" s="183"/>
      <c r="G1" s="183"/>
      <c r="H1" s="183"/>
    </row>
    <row r="2" spans="1:13" ht="21" customHeight="1" thickBot="1">
      <c r="B2" s="184" t="s">
        <v>0</v>
      </c>
      <c r="C2" s="184"/>
      <c r="D2" s="184"/>
      <c r="E2" s="184"/>
      <c r="F2" s="184"/>
      <c r="G2" s="184"/>
      <c r="H2" s="184"/>
      <c r="L2" s="11" t="s">
        <v>267</v>
      </c>
      <c r="M2" s="153">
        <v>7968099.0273052305</v>
      </c>
    </row>
    <row r="3" spans="1:13" ht="14.45" customHeight="1">
      <c r="B3" s="185" t="s">
        <v>1</v>
      </c>
      <c r="C3" s="185"/>
      <c r="D3" s="185"/>
      <c r="E3" s="185"/>
      <c r="F3" s="185"/>
      <c r="G3" s="185"/>
      <c r="H3" s="185"/>
    </row>
    <row r="4" spans="1:13" ht="14.45" customHeight="1">
      <c r="C4" s="12"/>
      <c r="D4" s="12"/>
      <c r="E4" s="12"/>
      <c r="F4" s="12"/>
      <c r="G4" s="12"/>
      <c r="H4" s="12"/>
    </row>
    <row r="5" spans="1:13" ht="18" customHeight="1">
      <c r="B5" s="186" t="s">
        <v>22</v>
      </c>
      <c r="C5" s="186"/>
      <c r="D5" s="186"/>
      <c r="E5" s="186"/>
      <c r="F5" s="186"/>
      <c r="G5" s="186"/>
      <c r="H5" s="186"/>
      <c r="M5" s="83"/>
    </row>
    <row r="6" spans="1:13" ht="18" customHeight="1">
      <c r="A6" s="77" t="s">
        <v>2012</v>
      </c>
      <c r="B6" s="200" t="s">
        <v>271</v>
      </c>
      <c r="C6" s="200"/>
      <c r="D6" s="200"/>
      <c r="E6" s="200"/>
      <c r="F6" s="200"/>
      <c r="G6" s="200"/>
      <c r="H6" s="200"/>
    </row>
    <row r="7" spans="1:13" ht="18" customHeight="1">
      <c r="B7" s="187" t="s">
        <v>2012</v>
      </c>
      <c r="C7" s="187"/>
      <c r="D7" s="187"/>
      <c r="E7" s="187"/>
      <c r="F7" s="187"/>
      <c r="G7" s="187"/>
      <c r="H7" s="187"/>
    </row>
    <row r="8" spans="1:13" ht="18" customHeight="1">
      <c r="B8" s="193" t="s">
        <v>275</v>
      </c>
      <c r="C8" s="193"/>
      <c r="D8" s="193"/>
      <c r="E8" s="193"/>
      <c r="F8" s="193"/>
      <c r="G8" s="193"/>
      <c r="H8" s="193"/>
    </row>
    <row r="9" spans="1:13" ht="15.6" customHeight="1">
      <c r="B9" s="182" t="s">
        <v>4</v>
      </c>
      <c r="C9" s="182"/>
      <c r="D9" s="182"/>
      <c r="E9" s="182"/>
      <c r="F9" s="182"/>
      <c r="G9" s="182"/>
      <c r="H9" s="182"/>
      <c r="M9" s="10"/>
    </row>
    <row r="11" spans="1:13" ht="11.45" customHeight="1">
      <c r="B11" s="211" t="s">
        <v>5</v>
      </c>
      <c r="C11" s="206" t="s">
        <v>312</v>
      </c>
      <c r="D11" s="207" t="s">
        <v>1964</v>
      </c>
      <c r="E11" s="206" t="s">
        <v>299</v>
      </c>
      <c r="F11" s="206" t="s">
        <v>297</v>
      </c>
      <c r="G11" s="206" t="s">
        <v>298</v>
      </c>
      <c r="H11" s="206" t="s">
        <v>270</v>
      </c>
    </row>
    <row r="12" spans="1:13" ht="2.4500000000000002" customHeight="1">
      <c r="B12" s="211"/>
      <c r="C12" s="206"/>
      <c r="D12" s="208"/>
      <c r="E12" s="206"/>
      <c r="F12" s="206"/>
      <c r="G12" s="206"/>
      <c r="H12" s="206"/>
    </row>
    <row r="13" spans="1:13" ht="6.6" customHeight="1">
      <c r="B13" s="211"/>
      <c r="C13" s="207"/>
      <c r="D13" s="208"/>
      <c r="E13" s="206"/>
      <c r="F13" s="206"/>
      <c r="G13" s="206"/>
      <c r="H13" s="206"/>
    </row>
    <row r="14" spans="1:13" ht="15.6" customHeight="1">
      <c r="B14" s="211"/>
      <c r="C14" s="103" t="s">
        <v>275</v>
      </c>
      <c r="D14" s="209"/>
      <c r="E14" s="206"/>
      <c r="F14" s="206"/>
      <c r="G14" s="206"/>
      <c r="H14" s="206"/>
    </row>
    <row r="15" spans="1:13" ht="13.15" customHeight="1">
      <c r="B15" s="211"/>
      <c r="C15" s="102">
        <v>1</v>
      </c>
      <c r="D15" s="102">
        <v>2</v>
      </c>
      <c r="E15" s="102">
        <v>3</v>
      </c>
      <c r="F15" s="102">
        <v>4</v>
      </c>
      <c r="G15" s="102">
        <v>5</v>
      </c>
      <c r="H15" s="102" t="s">
        <v>1965</v>
      </c>
    </row>
    <row r="16" spans="1:13">
      <c r="B16" s="78" t="s">
        <v>302</v>
      </c>
      <c r="C16" s="79">
        <f>C17</f>
        <v>1400.4293500000001</v>
      </c>
      <c r="D16" s="79">
        <f>D17</f>
        <v>1141.2102377900001</v>
      </c>
      <c r="E16" s="79">
        <f>E17</f>
        <v>988.35790341999984</v>
      </c>
      <c r="F16" s="80">
        <f>F17</f>
        <v>988.35790341999984</v>
      </c>
      <c r="G16" s="79">
        <f>G17</f>
        <v>0</v>
      </c>
      <c r="H16" s="81">
        <f>E16/$M$2</f>
        <v>1.2403935995688263E-4</v>
      </c>
      <c r="L16" s="109"/>
    </row>
    <row r="17" spans="2:12">
      <c r="B17" s="82" t="s">
        <v>95</v>
      </c>
      <c r="C17" s="88">
        <f>C18</f>
        <v>1400.4293500000001</v>
      </c>
      <c r="D17" s="88">
        <f>D18</f>
        <v>1141.2102377900001</v>
      </c>
      <c r="E17" s="88">
        <f>E18</f>
        <v>988.35790341999984</v>
      </c>
      <c r="F17" s="83">
        <f>F18</f>
        <v>988.35790341999984</v>
      </c>
      <c r="G17" s="83">
        <v>0</v>
      </c>
      <c r="H17" s="84">
        <f t="shared" ref="H17:H56" si="0">E17/$M$2</f>
        <v>1.2403935995688263E-4</v>
      </c>
    </row>
    <row r="18" spans="2:12">
      <c r="B18" s="85" t="s">
        <v>97</v>
      </c>
      <c r="C18" s="83">
        <v>1400.4293500000001</v>
      </c>
      <c r="D18" s="83">
        <v>1141.2102377900001</v>
      </c>
      <c r="E18" s="83">
        <v>988.35790341999984</v>
      </c>
      <c r="F18" s="83">
        <f>E18</f>
        <v>988.35790341999984</v>
      </c>
      <c r="G18" s="83">
        <v>0</v>
      </c>
      <c r="H18" s="86">
        <f t="shared" si="0"/>
        <v>1.2403935995688263E-4</v>
      </c>
    </row>
    <row r="19" spans="2:12">
      <c r="B19" s="78" t="s">
        <v>261</v>
      </c>
      <c r="C19" s="79">
        <f>C20+C23+C28+C30</f>
        <v>127066.27533399998</v>
      </c>
      <c r="D19" s="79">
        <f>D20+D23+D28+D30</f>
        <v>150532.58503309998</v>
      </c>
      <c r="E19" s="79">
        <f>E20+E23+E28+E30</f>
        <v>129290.20535173998</v>
      </c>
      <c r="F19" s="79">
        <f>F20+F23+F28+F30</f>
        <v>33047.328714729992</v>
      </c>
      <c r="G19" s="79">
        <f>G20+G23+G28+G30</f>
        <v>96242.876637009977</v>
      </c>
      <c r="H19" s="81">
        <f t="shared" si="0"/>
        <v>1.6225978732027035E-2</v>
      </c>
      <c r="J19" s="87"/>
    </row>
    <row r="20" spans="2:12">
      <c r="B20" s="82" t="s">
        <v>107</v>
      </c>
      <c r="C20" s="88">
        <f>C22+C21</f>
        <v>534.07675300000005</v>
      </c>
      <c r="D20" s="88">
        <f>D22+D21</f>
        <v>511.74067351999997</v>
      </c>
      <c r="E20" s="88">
        <f>E22+E21</f>
        <v>130.00973772</v>
      </c>
      <c r="F20" s="88">
        <f>F22+F21</f>
        <v>130.00973772</v>
      </c>
      <c r="G20" s="88">
        <f>G22+G21</f>
        <v>0</v>
      </c>
      <c r="H20" s="84">
        <f t="shared" si="0"/>
        <v>1.6316280366807716E-5</v>
      </c>
      <c r="J20" s="87"/>
    </row>
    <row r="21" spans="2:12">
      <c r="B21" s="85" t="s">
        <v>269</v>
      </c>
      <c r="C21" s="83">
        <v>252.44</v>
      </c>
      <c r="D21" s="83">
        <v>352.44</v>
      </c>
      <c r="E21" s="83">
        <v>0</v>
      </c>
      <c r="F21" s="83">
        <f>E21</f>
        <v>0</v>
      </c>
      <c r="G21" s="83">
        <v>0</v>
      </c>
      <c r="H21" s="84">
        <f t="shared" si="0"/>
        <v>0</v>
      </c>
      <c r="J21" s="89"/>
      <c r="L21" s="90"/>
    </row>
    <row r="22" spans="2:12">
      <c r="B22" s="85" t="s">
        <v>110</v>
      </c>
      <c r="C22" s="83">
        <v>281.636753</v>
      </c>
      <c r="D22" s="83">
        <v>159.30067351999998</v>
      </c>
      <c r="E22" s="83">
        <v>130.00973772</v>
      </c>
      <c r="F22" s="83">
        <f>E22</f>
        <v>130.00973772</v>
      </c>
      <c r="G22" s="83">
        <v>0</v>
      </c>
      <c r="H22" s="91">
        <f t="shared" si="0"/>
        <v>1.6316280366807716E-5</v>
      </c>
      <c r="J22" s="92"/>
    </row>
    <row r="23" spans="2:12">
      <c r="B23" s="82" t="s">
        <v>114</v>
      </c>
      <c r="C23" s="88">
        <f>SUM(C24:C27)</f>
        <v>90444.999545999977</v>
      </c>
      <c r="D23" s="88">
        <f>SUM(D24:D27)</f>
        <v>111374.42644158</v>
      </c>
      <c r="E23" s="88">
        <f>SUM(E24:E27)</f>
        <v>97312.348458739973</v>
      </c>
      <c r="F23" s="88">
        <f>SUM(F24:F27)</f>
        <v>1878.9529174100001</v>
      </c>
      <c r="G23" s="88">
        <f>SUM(G24:G27)</f>
        <v>95433.39554132997</v>
      </c>
      <c r="H23" s="93">
        <f t="shared" si="0"/>
        <v>1.2212743356385031E-2</v>
      </c>
    </row>
    <row r="24" spans="2:12">
      <c r="B24" s="85" t="s">
        <v>115</v>
      </c>
      <c r="C24" s="83">
        <v>670.85495600000002</v>
      </c>
      <c r="D24" s="83">
        <v>652.250539</v>
      </c>
      <c r="E24" s="83">
        <v>491.52760811999997</v>
      </c>
      <c r="F24" s="83">
        <v>0</v>
      </c>
      <c r="G24" s="83">
        <f>E24</f>
        <v>491.52760811999997</v>
      </c>
      <c r="H24" s="91">
        <f t="shared" si="0"/>
        <v>6.1686935169307503E-5</v>
      </c>
    </row>
    <row r="25" spans="2:12">
      <c r="B25" s="85" t="s">
        <v>116</v>
      </c>
      <c r="C25" s="83">
        <v>84996.417663999993</v>
      </c>
      <c r="D25" s="83">
        <v>107225.48604113</v>
      </c>
      <c r="E25" s="83">
        <v>94941.867933209971</v>
      </c>
      <c r="F25" s="83">
        <v>0</v>
      </c>
      <c r="G25" s="83">
        <f>E25</f>
        <v>94941.867933209971</v>
      </c>
      <c r="H25" s="91">
        <f t="shared" si="0"/>
        <v>1.1915246987752211E-2</v>
      </c>
      <c r="J25" s="94"/>
    </row>
    <row r="26" spans="2:12">
      <c r="B26" s="85" t="s">
        <v>117</v>
      </c>
      <c r="C26" s="83">
        <v>51.500000999999997</v>
      </c>
      <c r="D26" s="83">
        <v>50.459600999999999</v>
      </c>
      <c r="E26" s="83">
        <v>23.459613299999997</v>
      </c>
      <c r="F26" s="83">
        <f>E26</f>
        <v>23.459613299999997</v>
      </c>
      <c r="G26" s="83">
        <v>0</v>
      </c>
      <c r="H26" s="91">
        <f t="shared" si="0"/>
        <v>2.9441919860192696E-6</v>
      </c>
    </row>
    <row r="27" spans="2:12">
      <c r="B27" s="85" t="s">
        <v>118</v>
      </c>
      <c r="C27" s="83">
        <v>4726.2269249999999</v>
      </c>
      <c r="D27" s="83">
        <v>3446.2302604499996</v>
      </c>
      <c r="E27" s="83">
        <v>1855.4933041100001</v>
      </c>
      <c r="F27" s="83">
        <f>E27</f>
        <v>1855.4933041100001</v>
      </c>
      <c r="G27" s="83">
        <v>0</v>
      </c>
      <c r="H27" s="91">
        <f t="shared" si="0"/>
        <v>2.328652414774918E-4</v>
      </c>
    </row>
    <row r="28" spans="2:12">
      <c r="B28" s="82" t="s">
        <v>119</v>
      </c>
      <c r="C28" s="88">
        <f>C29</f>
        <v>868.70703800000001</v>
      </c>
      <c r="D28" s="88">
        <f>D29</f>
        <v>1032.768787</v>
      </c>
      <c r="E28" s="88">
        <f>E29</f>
        <v>809.48109568000007</v>
      </c>
      <c r="F28" s="88">
        <f>F29</f>
        <v>0</v>
      </c>
      <c r="G28" s="88">
        <f>G29</f>
        <v>809.48109568000007</v>
      </c>
      <c r="H28" s="93">
        <f t="shared" si="0"/>
        <v>1.0159024039561446E-4</v>
      </c>
    </row>
    <row r="29" spans="2:12">
      <c r="B29" s="85" t="s">
        <v>120</v>
      </c>
      <c r="C29" s="83">
        <v>868.70703800000001</v>
      </c>
      <c r="D29" s="83">
        <v>1032.768787</v>
      </c>
      <c r="E29" s="83">
        <v>809.48109568000007</v>
      </c>
      <c r="F29" s="83">
        <v>0</v>
      </c>
      <c r="G29" s="83">
        <f>E29</f>
        <v>809.48109568000007</v>
      </c>
      <c r="H29" s="91">
        <f t="shared" si="0"/>
        <v>1.0159024039561446E-4</v>
      </c>
    </row>
    <row r="30" spans="2:12">
      <c r="B30" s="82" t="s">
        <v>121</v>
      </c>
      <c r="C30" s="88">
        <f>C31</f>
        <v>35218.491996999997</v>
      </c>
      <c r="D30" s="88">
        <f>D31</f>
        <v>37613.649130999998</v>
      </c>
      <c r="E30" s="88">
        <f>E31</f>
        <v>31038.366059599994</v>
      </c>
      <c r="F30" s="88">
        <f>F31</f>
        <v>31038.366059599994</v>
      </c>
      <c r="G30" s="88">
        <f>G31</f>
        <v>0</v>
      </c>
      <c r="H30" s="93">
        <f t="shared" si="0"/>
        <v>3.895328854879582E-3</v>
      </c>
    </row>
    <row r="31" spans="2:12">
      <c r="B31" s="85" t="s">
        <v>124</v>
      </c>
      <c r="C31" s="83">
        <v>35218.491996999997</v>
      </c>
      <c r="D31" s="83">
        <v>37613.649130999998</v>
      </c>
      <c r="E31" s="83">
        <v>31038.366059599994</v>
      </c>
      <c r="F31" s="83">
        <f>E31</f>
        <v>31038.366059599994</v>
      </c>
      <c r="G31" s="83">
        <v>0</v>
      </c>
      <c r="H31" s="86">
        <f t="shared" si="0"/>
        <v>3.895328854879582E-3</v>
      </c>
    </row>
    <row r="32" spans="2:12">
      <c r="B32" s="78" t="s">
        <v>268</v>
      </c>
      <c r="C32" s="79">
        <f>C33+C36+C47</f>
        <v>13678.780962000001</v>
      </c>
      <c r="D32" s="79">
        <f>D33+D36+D47</f>
        <v>13522.592813660001</v>
      </c>
      <c r="E32" s="79">
        <f>E33+E36+E47</f>
        <v>10034.695916029999</v>
      </c>
      <c r="F32" s="79">
        <f>F33+F36+F47</f>
        <v>10007.2816501</v>
      </c>
      <c r="G32" s="79">
        <f>G33+G36+G47</f>
        <v>27.414265929999992</v>
      </c>
      <c r="H32" s="81">
        <f t="shared" si="0"/>
        <v>1.2593588359837041E-3</v>
      </c>
    </row>
    <row r="33" spans="2:8">
      <c r="B33" s="82" t="s">
        <v>133</v>
      </c>
      <c r="C33" s="88">
        <f>C34+C35</f>
        <v>314.56412499999999</v>
      </c>
      <c r="D33" s="88">
        <f>D34+D35</f>
        <v>289.74037899999996</v>
      </c>
      <c r="E33" s="88">
        <f>E34+E35</f>
        <v>246.89478529000002</v>
      </c>
      <c r="F33" s="88">
        <f>F34+F35</f>
        <v>246.89478529000002</v>
      </c>
      <c r="G33" s="88">
        <f>G34+G35</f>
        <v>0</v>
      </c>
      <c r="H33" s="84">
        <f t="shared" si="0"/>
        <v>3.0985406236034011E-5</v>
      </c>
    </row>
    <row r="34" spans="2:8">
      <c r="B34" s="85" t="s">
        <v>134</v>
      </c>
      <c r="C34" s="83">
        <v>225.042</v>
      </c>
      <c r="D34" s="83">
        <v>149.042</v>
      </c>
      <c r="E34" s="83">
        <v>137.29625287000002</v>
      </c>
      <c r="F34" s="83">
        <f>E34</f>
        <v>137.29625287000002</v>
      </c>
      <c r="G34" s="83">
        <v>0</v>
      </c>
      <c r="H34" s="86">
        <f t="shared" si="0"/>
        <v>1.7230741284654051E-5</v>
      </c>
    </row>
    <row r="35" spans="2:8">
      <c r="B35" s="85" t="s">
        <v>136</v>
      </c>
      <c r="C35" s="83">
        <v>89.522125000000003</v>
      </c>
      <c r="D35" s="83">
        <v>140.69837899999999</v>
      </c>
      <c r="E35" s="83">
        <v>109.59853242</v>
      </c>
      <c r="F35" s="83">
        <f>E35</f>
        <v>109.59853242</v>
      </c>
      <c r="G35" s="83">
        <v>0</v>
      </c>
      <c r="H35" s="86">
        <f t="shared" si="0"/>
        <v>1.375466495137996E-5</v>
      </c>
    </row>
    <row r="36" spans="2:8">
      <c r="B36" s="82" t="s">
        <v>137</v>
      </c>
      <c r="C36" s="88">
        <f>SUM(C37:C46)</f>
        <v>8015.2290570000005</v>
      </c>
      <c r="D36" s="88">
        <f>SUM(D37:D46)</f>
        <v>8709.6943923100007</v>
      </c>
      <c r="E36" s="88">
        <f>SUM(E37:E46)</f>
        <v>6355.2576039600008</v>
      </c>
      <c r="F36" s="88">
        <f>SUM(F37:F46)</f>
        <v>6327.8433380300003</v>
      </c>
      <c r="G36" s="88">
        <f>SUM(G37:G46)</f>
        <v>27.414265929999992</v>
      </c>
      <c r="H36" s="84">
        <f t="shared" si="0"/>
        <v>7.9758767833854537E-4</v>
      </c>
    </row>
    <row r="37" spans="2:8">
      <c r="B37" s="85" t="s">
        <v>138</v>
      </c>
      <c r="C37" s="83">
        <v>1130.0497190000001</v>
      </c>
      <c r="D37" s="83">
        <v>860.55216753999991</v>
      </c>
      <c r="E37" s="83">
        <v>161.73927186</v>
      </c>
      <c r="F37" s="83">
        <f>E37</f>
        <v>161.73927186</v>
      </c>
      <c r="G37" s="83">
        <v>0</v>
      </c>
      <c r="H37" s="86">
        <f t="shared" si="0"/>
        <v>2.0298351125625931E-5</v>
      </c>
    </row>
    <row r="38" spans="2:8">
      <c r="B38" s="85" t="s">
        <v>139</v>
      </c>
      <c r="C38" s="83">
        <v>320.09149500000001</v>
      </c>
      <c r="D38" s="83">
        <v>277.78220599999997</v>
      </c>
      <c r="E38" s="83">
        <v>180.79597891999995</v>
      </c>
      <c r="F38" s="83">
        <f>E38</f>
        <v>180.79597891999995</v>
      </c>
      <c r="G38" s="83">
        <v>0</v>
      </c>
      <c r="H38" s="91">
        <f t="shared" si="0"/>
        <v>2.2689976404716471E-5</v>
      </c>
    </row>
    <row r="39" spans="2:8">
      <c r="B39" s="85" t="s">
        <v>141</v>
      </c>
      <c r="C39" s="83">
        <v>8.4097159999999995</v>
      </c>
      <c r="D39" s="83">
        <v>25.839302350000001</v>
      </c>
      <c r="E39" s="83">
        <v>11.629215240000002</v>
      </c>
      <c r="F39" s="83">
        <f>E39</f>
        <v>11.629215240000002</v>
      </c>
      <c r="G39" s="83">
        <v>0</v>
      </c>
      <c r="H39" s="91">
        <f t="shared" si="0"/>
        <v>1.4594717259598293E-6</v>
      </c>
    </row>
    <row r="40" spans="2:8">
      <c r="B40" s="85" t="s">
        <v>143</v>
      </c>
      <c r="C40" s="83">
        <v>1338.1688340000001</v>
      </c>
      <c r="D40" s="83">
        <v>1148.6177339999999</v>
      </c>
      <c r="E40" s="83">
        <v>935.1084697399998</v>
      </c>
      <c r="F40" s="83">
        <f t="shared" ref="F40:F43" si="1">E40</f>
        <v>935.1084697399998</v>
      </c>
      <c r="G40" s="83">
        <v>0</v>
      </c>
      <c r="H40" s="91">
        <f t="shared" si="0"/>
        <v>1.1735653215849258E-4</v>
      </c>
    </row>
    <row r="41" spans="2:8">
      <c r="B41" s="85" t="s">
        <v>144</v>
      </c>
      <c r="C41" s="83">
        <v>2031.4511130000001</v>
      </c>
      <c r="D41" s="83">
        <v>2053.4274329999998</v>
      </c>
      <c r="E41" s="83">
        <v>1574.3540949400003</v>
      </c>
      <c r="F41" s="83">
        <f t="shared" si="1"/>
        <v>1574.3540949400003</v>
      </c>
      <c r="G41" s="83">
        <v>0</v>
      </c>
      <c r="H41" s="91">
        <f t="shared" si="0"/>
        <v>1.9758214469285264E-4</v>
      </c>
    </row>
    <row r="42" spans="2:8">
      <c r="B42" s="85" t="s">
        <v>145</v>
      </c>
      <c r="C42" s="83">
        <v>101.411794</v>
      </c>
      <c r="D42" s="83">
        <v>106.411794</v>
      </c>
      <c r="E42" s="83">
        <v>90.881224240000023</v>
      </c>
      <c r="F42" s="83">
        <f t="shared" si="1"/>
        <v>90.881224240000023</v>
      </c>
      <c r="G42" s="83">
        <v>0</v>
      </c>
      <c r="H42" s="91">
        <f t="shared" si="0"/>
        <v>1.1405634383880842E-5</v>
      </c>
    </row>
    <row r="43" spans="2:8">
      <c r="B43" s="85" t="s">
        <v>146</v>
      </c>
      <c r="C43" s="83">
        <v>1</v>
      </c>
      <c r="D43" s="83">
        <v>1</v>
      </c>
      <c r="E43" s="83">
        <v>0.60308693000000002</v>
      </c>
      <c r="F43" s="83">
        <f t="shared" si="1"/>
        <v>0.60308693000000002</v>
      </c>
      <c r="G43" s="83">
        <v>0</v>
      </c>
      <c r="H43" s="91">
        <f t="shared" si="0"/>
        <v>7.5687680076933091E-8</v>
      </c>
    </row>
    <row r="44" spans="2:8">
      <c r="B44" s="85" t="s">
        <v>254</v>
      </c>
      <c r="C44" s="83">
        <v>30.547778999999998</v>
      </c>
      <c r="D44" s="83">
        <v>103.483709</v>
      </c>
      <c r="E44" s="83">
        <v>27.414265929999992</v>
      </c>
      <c r="F44" s="83">
        <v>0</v>
      </c>
      <c r="G44" s="83">
        <f>E44</f>
        <v>27.414265929999992</v>
      </c>
      <c r="H44" s="91">
        <f t="shared" si="0"/>
        <v>3.4405026639423372E-6</v>
      </c>
    </row>
    <row r="45" spans="2:8">
      <c r="B45" s="85" t="s">
        <v>316</v>
      </c>
      <c r="C45" s="83">
        <v>12</v>
      </c>
      <c r="D45" s="83">
        <v>13.918896</v>
      </c>
      <c r="E45" s="83">
        <v>13.918895589999998</v>
      </c>
      <c r="F45" s="83">
        <f>E45</f>
        <v>13.918895589999998</v>
      </c>
      <c r="G45" s="83">
        <v>0</v>
      </c>
      <c r="H45" s="91">
        <f t="shared" si="0"/>
        <v>1.7468276363411733E-6</v>
      </c>
    </row>
    <row r="46" spans="2:8">
      <c r="B46" s="85" t="s">
        <v>147</v>
      </c>
      <c r="C46" s="83">
        <v>3042.0986069999999</v>
      </c>
      <c r="D46" s="83">
        <v>4118.66115042</v>
      </c>
      <c r="E46" s="83">
        <v>3358.8131005700006</v>
      </c>
      <c r="F46" s="83">
        <f>E46</f>
        <v>3358.8131005700006</v>
      </c>
      <c r="G46" s="83">
        <v>0</v>
      </c>
      <c r="H46" s="91">
        <f t="shared" si="0"/>
        <v>4.2153254986665667E-4</v>
      </c>
    </row>
    <row r="47" spans="2:8">
      <c r="B47" s="82" t="s">
        <v>148</v>
      </c>
      <c r="C47" s="88">
        <f>SUM(C48:C55)</f>
        <v>5348.9877800000004</v>
      </c>
      <c r="D47" s="88">
        <f>SUM(D48:D55)</f>
        <v>4523.15804235</v>
      </c>
      <c r="E47" s="88">
        <f>SUM(E48:E55)</f>
        <v>3432.5435267799994</v>
      </c>
      <c r="F47" s="88">
        <f>SUM(F48:F55)</f>
        <v>3432.5435267799994</v>
      </c>
      <c r="G47" s="88">
        <f>SUM(G48:G55)</f>
        <v>0</v>
      </c>
      <c r="H47" s="93">
        <f t="shared" si="0"/>
        <v>4.3078575140912469E-4</v>
      </c>
    </row>
    <row r="48" spans="2:8">
      <c r="B48" s="85" t="s">
        <v>149</v>
      </c>
      <c r="C48" s="83">
        <v>260.17793799999998</v>
      </c>
      <c r="D48" s="83">
        <v>313.49945350000002</v>
      </c>
      <c r="E48" s="83">
        <v>261.42063274000003</v>
      </c>
      <c r="F48" s="83">
        <f>E48</f>
        <v>261.42063274000003</v>
      </c>
      <c r="G48" s="83">
        <v>0</v>
      </c>
      <c r="H48" s="91">
        <f t="shared" si="0"/>
        <v>3.2808406602899755E-5</v>
      </c>
    </row>
    <row r="49" spans="2:9">
      <c r="B49" s="85" t="s">
        <v>150</v>
      </c>
      <c r="C49" s="83">
        <v>5.5485429999999996</v>
      </c>
      <c r="D49" s="83">
        <v>5.3544617400000005</v>
      </c>
      <c r="E49" s="83">
        <v>4.9394810499999986</v>
      </c>
      <c r="F49" s="83">
        <f t="shared" ref="F49:F55" si="2">E49</f>
        <v>4.9394810499999986</v>
      </c>
      <c r="G49" s="83">
        <v>0</v>
      </c>
      <c r="H49" s="91">
        <f t="shared" si="0"/>
        <v>6.199070861284847E-7</v>
      </c>
    </row>
    <row r="50" spans="2:9">
      <c r="B50" s="85" t="s">
        <v>151</v>
      </c>
      <c r="C50" s="83">
        <v>153.29686799999999</v>
      </c>
      <c r="D50" s="83">
        <v>147.71570700000001</v>
      </c>
      <c r="E50" s="83">
        <v>105.39177466999999</v>
      </c>
      <c r="F50" s="83">
        <f t="shared" si="2"/>
        <v>105.39177466999999</v>
      </c>
      <c r="G50" s="83">
        <v>0</v>
      </c>
      <c r="H50" s="86">
        <f t="shared" si="0"/>
        <v>1.3226714967878975E-5</v>
      </c>
    </row>
    <row r="51" spans="2:9">
      <c r="B51" s="85" t="s">
        <v>152</v>
      </c>
      <c r="C51" s="83">
        <v>17.3</v>
      </c>
      <c r="D51" s="83">
        <v>17.3</v>
      </c>
      <c r="E51" s="83">
        <v>5.2987587799999991</v>
      </c>
      <c r="F51" s="83">
        <f t="shared" si="2"/>
        <v>5.2987587799999991</v>
      </c>
      <c r="G51" s="83">
        <v>0</v>
      </c>
      <c r="H51" s="86">
        <f t="shared" si="0"/>
        <v>6.6499660230653682E-7</v>
      </c>
    </row>
    <row r="52" spans="2:9">
      <c r="B52" s="85" t="s">
        <v>255</v>
      </c>
      <c r="C52" s="83">
        <v>4740.9021789999997</v>
      </c>
      <c r="D52" s="83">
        <v>3280.5039890900002</v>
      </c>
      <c r="E52" s="83">
        <v>2504.2259735699995</v>
      </c>
      <c r="F52" s="83">
        <f t="shared" si="2"/>
        <v>2504.2259735699995</v>
      </c>
      <c r="G52" s="83">
        <v>0</v>
      </c>
      <c r="H52" s="86">
        <f t="shared" si="0"/>
        <v>3.1428148231949318E-4</v>
      </c>
    </row>
    <row r="53" spans="2:9">
      <c r="B53" s="85" t="s">
        <v>256</v>
      </c>
      <c r="C53" s="83">
        <v>6.0446759999999999</v>
      </c>
      <c r="D53" s="83">
        <v>513.43617139999992</v>
      </c>
      <c r="E53" s="83">
        <v>398.34482466000009</v>
      </c>
      <c r="F53" s="83">
        <f t="shared" si="2"/>
        <v>398.34482466000009</v>
      </c>
      <c r="G53" s="83">
        <v>0</v>
      </c>
      <c r="H53" s="86">
        <f t="shared" si="0"/>
        <v>4.9992454071535084E-5</v>
      </c>
    </row>
    <row r="54" spans="2:9">
      <c r="B54" s="85" t="s">
        <v>153</v>
      </c>
      <c r="C54" s="83">
        <v>6.5530090000000003</v>
      </c>
      <c r="D54" s="83">
        <v>4.7972536799999999</v>
      </c>
      <c r="E54" s="83">
        <v>4.2964465599999997</v>
      </c>
      <c r="F54" s="83">
        <f t="shared" si="2"/>
        <v>4.2964465599999997</v>
      </c>
      <c r="G54" s="83">
        <v>0</v>
      </c>
      <c r="H54" s="86">
        <f t="shared" si="0"/>
        <v>5.3920596936318889E-7</v>
      </c>
    </row>
    <row r="55" spans="2:9">
      <c r="B55" s="85" t="s">
        <v>154</v>
      </c>
      <c r="C55" s="83">
        <v>159.16456700000001</v>
      </c>
      <c r="D55" s="83">
        <v>240.55100594000001</v>
      </c>
      <c r="E55" s="83">
        <v>148.62563474999999</v>
      </c>
      <c r="F55" s="83">
        <f t="shared" si="2"/>
        <v>148.62563474999999</v>
      </c>
      <c r="G55" s="83">
        <v>0</v>
      </c>
      <c r="H55" s="86">
        <f t="shared" si="0"/>
        <v>1.8652583789519544E-5</v>
      </c>
    </row>
    <row r="56" spans="2:9">
      <c r="B56" s="95" t="s">
        <v>240</v>
      </c>
      <c r="C56" s="96">
        <f>C16+C19+C32</f>
        <v>142145.48564599999</v>
      </c>
      <c r="D56" s="96">
        <f>D16+D19+D32</f>
        <v>165196.38808454998</v>
      </c>
      <c r="E56" s="96">
        <f>E16+E19+E32</f>
        <v>140313.25917118997</v>
      </c>
      <c r="F56" s="96">
        <f>F16+F19+F32</f>
        <v>44042.968268249992</v>
      </c>
      <c r="G56" s="96">
        <f>G16+G19+G32</f>
        <v>96270.290902939974</v>
      </c>
      <c r="H56" s="97">
        <f t="shared" si="0"/>
        <v>1.7609376927967622E-2</v>
      </c>
    </row>
    <row r="57" spans="2:9" s="145" customFormat="1">
      <c r="B57" s="25" t="s">
        <v>308</v>
      </c>
      <c r="C57" s="146"/>
      <c r="D57" s="146"/>
      <c r="E57" s="146"/>
      <c r="F57" s="146"/>
      <c r="G57" s="146"/>
      <c r="H57" s="147"/>
    </row>
    <row r="58" spans="2:9">
      <c r="B58" s="137" t="s">
        <v>301</v>
      </c>
      <c r="C58" s="148"/>
      <c r="D58" s="148"/>
      <c r="E58" s="148"/>
      <c r="F58" s="148"/>
      <c r="G58" s="145"/>
      <c r="H58" s="145"/>
      <c r="I58" s="145"/>
    </row>
    <row r="59" spans="2:9" ht="24" customHeight="1">
      <c r="B59" s="210" t="s">
        <v>2014</v>
      </c>
      <c r="C59" s="210"/>
      <c r="D59" s="210"/>
      <c r="E59" s="210"/>
      <c r="F59" s="149"/>
      <c r="G59" s="145"/>
      <c r="H59" s="145"/>
      <c r="I59" s="145"/>
    </row>
    <row r="60" spans="2:9" ht="15.75" customHeight="1">
      <c r="B60" s="191" t="s">
        <v>1962</v>
      </c>
      <c r="C60" s="191"/>
      <c r="D60" s="191"/>
      <c r="E60" s="191"/>
      <c r="F60" s="191"/>
      <c r="G60" s="191"/>
      <c r="H60" s="145"/>
      <c r="I60" s="145"/>
    </row>
    <row r="61" spans="2:9" ht="27.75" customHeight="1">
      <c r="B61" s="191" t="s">
        <v>1963</v>
      </c>
      <c r="C61" s="191"/>
      <c r="D61" s="191"/>
      <c r="E61" s="191"/>
      <c r="F61" s="163"/>
      <c r="G61" s="163"/>
      <c r="H61" s="163"/>
      <c r="I61" s="145"/>
    </row>
    <row r="62" spans="2:9">
      <c r="B62" s="27" t="s">
        <v>310</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B1:H1"/>
    <mergeCell ref="B2:H2"/>
    <mergeCell ref="B3:H3"/>
    <mergeCell ref="B5:H5"/>
    <mergeCell ref="B6:H6"/>
    <mergeCell ref="G11:G14"/>
    <mergeCell ref="H11:H14"/>
    <mergeCell ref="B61:E61"/>
    <mergeCell ref="D11:D14"/>
    <mergeCell ref="B7:H7"/>
    <mergeCell ref="B59:E59"/>
    <mergeCell ref="B60:G60"/>
    <mergeCell ref="B8:H8"/>
    <mergeCell ref="B9:H9"/>
    <mergeCell ref="B11:B15"/>
    <mergeCell ref="C11:C13"/>
    <mergeCell ref="E11:E14"/>
    <mergeCell ref="F11:F14"/>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K1851"/>
  <sheetViews>
    <sheetView showGridLines="0" tabSelected="1" workbookViewId="0">
      <selection activeCell="H16" sqref="H16"/>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9" s="150" customFormat="1" ht="27.75">
      <c r="A1" s="212" t="s">
        <v>1966</v>
      </c>
      <c r="B1" s="212"/>
      <c r="C1" s="212"/>
      <c r="D1" s="212"/>
      <c r="E1" s="212"/>
      <c r="F1" s="212"/>
    </row>
    <row r="2" spans="1:9" s="150" customFormat="1" ht="20.25">
      <c r="A2" s="213" t="s">
        <v>0</v>
      </c>
      <c r="B2" s="213"/>
      <c r="C2" s="213"/>
      <c r="D2" s="213"/>
      <c r="E2" s="213"/>
      <c r="F2" s="213"/>
    </row>
    <row r="3" spans="1:9" s="150" customFormat="1">
      <c r="A3" s="214" t="s">
        <v>1</v>
      </c>
      <c r="B3" s="214"/>
      <c r="C3" s="214"/>
      <c r="D3" s="214"/>
      <c r="E3" s="214"/>
      <c r="F3" s="214"/>
    </row>
    <row r="4" spans="1:9" s="150" customFormat="1">
      <c r="A4" s="104"/>
      <c r="B4" s="104"/>
      <c r="C4" s="104"/>
      <c r="D4" s="104"/>
      <c r="E4" s="104"/>
      <c r="F4" s="104"/>
    </row>
    <row r="5" spans="1:9" s="150" customFormat="1" ht="18.75">
      <c r="A5" s="215" t="s">
        <v>22</v>
      </c>
      <c r="B5" s="215"/>
      <c r="C5" s="215"/>
      <c r="D5" s="215"/>
      <c r="E5" s="215"/>
      <c r="F5" s="215"/>
    </row>
    <row r="6" spans="1:9" s="150" customFormat="1" ht="18.75">
      <c r="A6" s="216" t="s">
        <v>2013</v>
      </c>
      <c r="B6" s="216"/>
      <c r="C6" s="216"/>
      <c r="D6" s="216"/>
      <c r="E6" s="216"/>
      <c r="F6" s="216"/>
    </row>
    <row r="7" spans="1:9" s="150" customFormat="1" ht="18.75">
      <c r="A7" s="217" t="s">
        <v>2012</v>
      </c>
      <c r="B7" s="217"/>
      <c r="C7" s="217"/>
      <c r="D7" s="217"/>
      <c r="E7" s="217"/>
      <c r="F7" s="217"/>
    </row>
    <row r="8" spans="1:9" s="150" customFormat="1" ht="18.75">
      <c r="A8" s="193" t="s">
        <v>275</v>
      </c>
      <c r="B8" s="193"/>
      <c r="C8" s="193"/>
      <c r="D8" s="193"/>
      <c r="E8" s="193"/>
      <c r="F8" s="193"/>
    </row>
    <row r="9" spans="1:9" s="150" customFormat="1" ht="15.75">
      <c r="A9" s="218" t="s">
        <v>4</v>
      </c>
      <c r="B9" s="218"/>
      <c r="C9" s="218"/>
      <c r="D9" s="218"/>
      <c r="E9" s="218"/>
      <c r="F9" s="218"/>
    </row>
    <row r="10" spans="1:9" s="150" customFormat="1">
      <c r="A10" s="104"/>
      <c r="B10" s="104"/>
      <c r="C10" s="104"/>
      <c r="D10" s="104"/>
      <c r="E10" s="104"/>
      <c r="F10" s="104"/>
    </row>
    <row r="12" spans="1:9">
      <c r="C12" s="219" t="s">
        <v>5</v>
      </c>
      <c r="D12" s="99" t="s">
        <v>312</v>
      </c>
      <c r="E12" s="220" t="s">
        <v>1961</v>
      </c>
      <c r="F12" s="220" t="s">
        <v>299</v>
      </c>
    </row>
    <row r="13" spans="1:9">
      <c r="C13" s="219"/>
      <c r="D13" s="105" t="s">
        <v>275</v>
      </c>
      <c r="E13" s="220"/>
      <c r="F13" s="220"/>
    </row>
    <row r="14" spans="1:9">
      <c r="C14" s="113" t="s">
        <v>239</v>
      </c>
      <c r="D14" s="113">
        <v>79003383385</v>
      </c>
      <c r="E14" s="113">
        <v>101667550463.09007</v>
      </c>
      <c r="F14" s="113">
        <v>79769708180.449997</v>
      </c>
    </row>
    <row r="15" spans="1:9">
      <c r="C15" s="68" t="s">
        <v>321</v>
      </c>
      <c r="D15" s="169">
        <v>6834958632</v>
      </c>
      <c r="E15" s="169">
        <v>11484003728.300001</v>
      </c>
      <c r="F15" s="169">
        <v>9652508597.2300014</v>
      </c>
    </row>
    <row r="16" spans="1:9">
      <c r="C16" s="178" t="s">
        <v>322</v>
      </c>
      <c r="D16" s="179">
        <v>4863809031</v>
      </c>
      <c r="E16" s="179">
        <v>8953410402.5699997</v>
      </c>
      <c r="F16" s="179">
        <v>7976421733.1200018</v>
      </c>
      <c r="H16" s="168"/>
      <c r="I16" s="12"/>
    </row>
    <row r="17" spans="3:6">
      <c r="C17" s="180" t="s">
        <v>361</v>
      </c>
      <c r="D17" s="179">
        <v>241517712</v>
      </c>
      <c r="E17" s="179">
        <v>241517712</v>
      </c>
      <c r="F17" s="179">
        <v>241517712</v>
      </c>
    </row>
    <row r="18" spans="3:6">
      <c r="C18" s="180" t="s">
        <v>362</v>
      </c>
      <c r="D18" s="179">
        <v>700000000</v>
      </c>
      <c r="E18" s="179">
        <v>292192632</v>
      </c>
      <c r="F18" s="179">
        <v>265214145.24000001</v>
      </c>
    </row>
    <row r="19" spans="3:6">
      <c r="C19" s="180" t="s">
        <v>363</v>
      </c>
      <c r="D19" s="179">
        <v>12373947</v>
      </c>
      <c r="E19" s="179">
        <v>12299158.02</v>
      </c>
      <c r="F19" s="179">
        <v>0</v>
      </c>
    </row>
    <row r="20" spans="3:6">
      <c r="C20" s="180" t="s">
        <v>364</v>
      </c>
      <c r="D20" s="179">
        <v>24586631</v>
      </c>
      <c r="E20" s="179">
        <v>0</v>
      </c>
      <c r="F20" s="179">
        <v>0</v>
      </c>
    </row>
    <row r="21" spans="3:6">
      <c r="C21" s="180" t="s">
        <v>1897</v>
      </c>
      <c r="D21" s="179">
        <v>0</v>
      </c>
      <c r="E21" s="179">
        <v>33275189</v>
      </c>
      <c r="F21" s="179">
        <v>22540501.489999998</v>
      </c>
    </row>
    <row r="22" spans="3:6">
      <c r="C22" s="180" t="s">
        <v>365</v>
      </c>
      <c r="D22" s="179">
        <v>300000000</v>
      </c>
      <c r="E22" s="179">
        <v>110000000</v>
      </c>
      <c r="F22" s="179">
        <v>0</v>
      </c>
    </row>
    <row r="23" spans="3:6">
      <c r="C23" s="180" t="s">
        <v>366</v>
      </c>
      <c r="D23" s="179">
        <v>20000000</v>
      </c>
      <c r="E23" s="179">
        <v>94147805</v>
      </c>
      <c r="F23" s="179">
        <v>40365510.769999996</v>
      </c>
    </row>
    <row r="24" spans="3:6">
      <c r="C24" s="180" t="s">
        <v>367</v>
      </c>
      <c r="D24" s="179">
        <v>662449960</v>
      </c>
      <c r="E24" s="179">
        <v>86204824.519999996</v>
      </c>
      <c r="F24" s="179">
        <v>74289634.890000001</v>
      </c>
    </row>
    <row r="25" spans="3:6">
      <c r="C25" s="180" t="s">
        <v>368</v>
      </c>
      <c r="D25" s="179">
        <v>34295224</v>
      </c>
      <c r="E25" s="179">
        <v>15000000</v>
      </c>
      <c r="F25" s="179">
        <v>15000000</v>
      </c>
    </row>
    <row r="26" spans="3:6">
      <c r="C26" s="180" t="s">
        <v>369</v>
      </c>
      <c r="D26" s="179">
        <v>0</v>
      </c>
      <c r="E26" s="179">
        <v>13097168.460000001</v>
      </c>
      <c r="F26" s="179">
        <v>5123514.55</v>
      </c>
    </row>
    <row r="27" spans="3:6">
      <c r="C27" s="180" t="s">
        <v>370</v>
      </c>
      <c r="D27" s="179">
        <v>0</v>
      </c>
      <c r="E27" s="179">
        <v>11715699.15</v>
      </c>
      <c r="F27" s="179">
        <v>4359848.63</v>
      </c>
    </row>
    <row r="28" spans="3:6">
      <c r="C28" s="180" t="s">
        <v>371</v>
      </c>
      <c r="D28" s="179">
        <v>7273652</v>
      </c>
      <c r="E28" s="179">
        <v>7273651.5999999996</v>
      </c>
      <c r="F28" s="179">
        <v>0</v>
      </c>
    </row>
    <row r="29" spans="3:6">
      <c r="C29" s="180" t="s">
        <v>372</v>
      </c>
      <c r="D29" s="179">
        <v>100000000</v>
      </c>
      <c r="E29" s="179">
        <v>579146184</v>
      </c>
      <c r="F29" s="179">
        <v>494809049.82999998</v>
      </c>
    </row>
    <row r="30" spans="3:6">
      <c r="C30" s="180" t="s">
        <v>373</v>
      </c>
      <c r="D30" s="179">
        <v>1235409</v>
      </c>
      <c r="E30" s="179">
        <v>5750540</v>
      </c>
      <c r="F30" s="179">
        <v>0</v>
      </c>
    </row>
    <row r="31" spans="3:6">
      <c r="C31" s="180" t="s">
        <v>374</v>
      </c>
      <c r="D31" s="179">
        <v>8415087</v>
      </c>
      <c r="E31" s="179">
        <v>7769083</v>
      </c>
      <c r="F31" s="179">
        <v>0</v>
      </c>
    </row>
    <row r="32" spans="3:6">
      <c r="C32" s="180" t="s">
        <v>375</v>
      </c>
      <c r="D32" s="179">
        <v>0</v>
      </c>
      <c r="E32" s="179">
        <v>14936741.26</v>
      </c>
      <c r="F32" s="179">
        <v>10024940.810000001</v>
      </c>
    </row>
    <row r="33" spans="3:6">
      <c r="C33" s="180" t="s">
        <v>376</v>
      </c>
      <c r="D33" s="179">
        <v>6705517</v>
      </c>
      <c r="E33" s="179">
        <v>7848000</v>
      </c>
      <c r="F33" s="179">
        <v>0</v>
      </c>
    </row>
    <row r="34" spans="3:6">
      <c r="C34" s="180" t="s">
        <v>377</v>
      </c>
      <c r="D34" s="179">
        <v>0</v>
      </c>
      <c r="E34" s="179">
        <v>13867250.299999999</v>
      </c>
      <c r="F34" s="179">
        <v>4993463.09</v>
      </c>
    </row>
    <row r="35" spans="3:6">
      <c r="C35" s="180" t="s">
        <v>378</v>
      </c>
      <c r="D35" s="179">
        <v>161911169</v>
      </c>
      <c r="E35" s="179">
        <v>28271708</v>
      </c>
      <c r="F35" s="179">
        <v>28271707.149999999</v>
      </c>
    </row>
    <row r="36" spans="3:6">
      <c r="C36" s="180" t="s">
        <v>379</v>
      </c>
      <c r="D36" s="179">
        <v>114305</v>
      </c>
      <c r="E36" s="179">
        <v>0</v>
      </c>
      <c r="F36" s="179">
        <v>0</v>
      </c>
    </row>
    <row r="37" spans="3:6">
      <c r="C37" s="180" t="s">
        <v>380</v>
      </c>
      <c r="D37" s="179">
        <v>200183491</v>
      </c>
      <c r="E37" s="179">
        <v>226586405</v>
      </c>
      <c r="F37" s="179">
        <v>226012590</v>
      </c>
    </row>
    <row r="38" spans="3:6">
      <c r="C38" s="180" t="s">
        <v>381</v>
      </c>
      <c r="D38" s="179">
        <v>110000000</v>
      </c>
      <c r="E38" s="179">
        <v>171385792.32999998</v>
      </c>
      <c r="F38" s="179">
        <v>128467339.76999998</v>
      </c>
    </row>
    <row r="39" spans="3:6">
      <c r="C39" s="180" t="s">
        <v>382</v>
      </c>
      <c r="D39" s="179">
        <v>0</v>
      </c>
      <c r="E39" s="179">
        <v>12586095.130000001</v>
      </c>
      <c r="F39" s="179">
        <v>4710480.47</v>
      </c>
    </row>
    <row r="40" spans="3:6">
      <c r="C40" s="180" t="s">
        <v>383</v>
      </c>
      <c r="D40" s="179">
        <v>30000000</v>
      </c>
      <c r="E40" s="179">
        <v>254830000</v>
      </c>
      <c r="F40" s="179">
        <v>254829999.78999999</v>
      </c>
    </row>
    <row r="41" spans="3:6">
      <c r="C41" s="180" t="s">
        <v>384</v>
      </c>
      <c r="D41" s="179">
        <v>45904934</v>
      </c>
      <c r="E41" s="179">
        <v>87731234</v>
      </c>
      <c r="F41" s="179">
        <v>71734415.079999998</v>
      </c>
    </row>
    <row r="42" spans="3:6">
      <c r="C42" s="180" t="s">
        <v>385</v>
      </c>
      <c r="D42" s="179">
        <v>2865375</v>
      </c>
      <c r="E42" s="179">
        <v>2000000</v>
      </c>
      <c r="F42" s="179">
        <v>0</v>
      </c>
    </row>
    <row r="43" spans="3:6">
      <c r="C43" s="180" t="s">
        <v>386</v>
      </c>
      <c r="D43" s="179">
        <v>46244296</v>
      </c>
      <c r="E43" s="179">
        <v>46244296</v>
      </c>
      <c r="F43" s="179">
        <v>46244296</v>
      </c>
    </row>
    <row r="44" spans="3:6">
      <c r="C44" s="180" t="s">
        <v>387</v>
      </c>
      <c r="D44" s="179">
        <v>23765179</v>
      </c>
      <c r="E44" s="179">
        <v>0</v>
      </c>
      <c r="F44" s="179">
        <v>0</v>
      </c>
    </row>
    <row r="45" spans="3:6">
      <c r="C45" s="180" t="s">
        <v>388</v>
      </c>
      <c r="D45" s="179">
        <v>4000000</v>
      </c>
      <c r="E45" s="179">
        <v>590042293</v>
      </c>
      <c r="F45" s="179">
        <v>590042293</v>
      </c>
    </row>
    <row r="46" spans="3:6">
      <c r="C46" s="180" t="s">
        <v>389</v>
      </c>
      <c r="D46" s="179">
        <v>0</v>
      </c>
      <c r="E46" s="179">
        <v>11937523.949999999</v>
      </c>
      <c r="F46" s="179">
        <v>10317970.4</v>
      </c>
    </row>
    <row r="47" spans="3:6">
      <c r="C47" s="180" t="s">
        <v>390</v>
      </c>
      <c r="D47" s="179">
        <v>41404153</v>
      </c>
      <c r="E47" s="179">
        <v>11901975.199999999</v>
      </c>
      <c r="F47" s="179">
        <v>11901973.300000001</v>
      </c>
    </row>
    <row r="48" spans="3:6">
      <c r="C48" s="180" t="s">
        <v>391</v>
      </c>
      <c r="D48" s="179">
        <v>679693856</v>
      </c>
      <c r="E48" s="179">
        <v>1116140781.24</v>
      </c>
      <c r="F48" s="179">
        <v>1116140779.6499999</v>
      </c>
    </row>
    <row r="49" spans="3:6">
      <c r="C49" s="180" t="s">
        <v>392</v>
      </c>
      <c r="D49" s="179">
        <v>1000000</v>
      </c>
      <c r="E49" s="179">
        <v>0</v>
      </c>
      <c r="F49" s="179">
        <v>0</v>
      </c>
    </row>
    <row r="50" spans="3:6">
      <c r="C50" s="180" t="s">
        <v>393</v>
      </c>
      <c r="D50" s="179">
        <v>20934524</v>
      </c>
      <c r="E50" s="179">
        <v>56116571.560000002</v>
      </c>
      <c r="F50" s="179">
        <v>52968317.920000002</v>
      </c>
    </row>
    <row r="51" spans="3:6">
      <c r="C51" s="180" t="s">
        <v>394</v>
      </c>
      <c r="D51" s="179">
        <v>212013478</v>
      </c>
      <c r="E51" s="179">
        <v>535273587.00999999</v>
      </c>
      <c r="F51" s="179">
        <v>535273586.10999995</v>
      </c>
    </row>
    <row r="52" spans="3:6">
      <c r="C52" s="180" t="s">
        <v>395</v>
      </c>
      <c r="D52" s="179">
        <v>3750000</v>
      </c>
      <c r="E52" s="179">
        <v>3750000</v>
      </c>
      <c r="F52" s="179">
        <v>1220543.08</v>
      </c>
    </row>
    <row r="53" spans="3:6">
      <c r="C53" s="180" t="s">
        <v>1969</v>
      </c>
      <c r="D53" s="179">
        <v>0</v>
      </c>
      <c r="E53" s="179">
        <v>1274914278.95</v>
      </c>
      <c r="F53" s="179">
        <v>1092006548.97</v>
      </c>
    </row>
    <row r="54" spans="3:6">
      <c r="C54" s="180" t="s">
        <v>396</v>
      </c>
      <c r="D54" s="179">
        <v>7143615</v>
      </c>
      <c r="E54" s="179">
        <v>121</v>
      </c>
      <c r="F54" s="179">
        <v>0</v>
      </c>
    </row>
    <row r="55" spans="3:6">
      <c r="C55" s="180" t="s">
        <v>397</v>
      </c>
      <c r="D55" s="179">
        <v>0</v>
      </c>
      <c r="E55" s="179">
        <v>22297206.050000001</v>
      </c>
      <c r="F55" s="179">
        <v>8030257.5899999999</v>
      </c>
    </row>
    <row r="56" spans="3:6">
      <c r="C56" s="180" t="s">
        <v>398</v>
      </c>
      <c r="D56" s="179">
        <v>0</v>
      </c>
      <c r="E56" s="179">
        <v>4126764.74</v>
      </c>
      <c r="F56" s="179">
        <v>4121928.24</v>
      </c>
    </row>
    <row r="57" spans="3:6">
      <c r="C57" s="180" t="s">
        <v>399</v>
      </c>
      <c r="D57" s="179">
        <v>11563777</v>
      </c>
      <c r="E57" s="179">
        <v>3179180</v>
      </c>
      <c r="F57" s="179">
        <v>3179179.47</v>
      </c>
    </row>
    <row r="58" spans="3:6">
      <c r="C58" s="180" t="s">
        <v>400</v>
      </c>
      <c r="D58" s="179">
        <v>0</v>
      </c>
      <c r="E58" s="179">
        <v>11327450.75</v>
      </c>
      <c r="F58" s="179">
        <v>0</v>
      </c>
    </row>
    <row r="59" spans="3:6">
      <c r="C59" s="180" t="s">
        <v>401</v>
      </c>
      <c r="D59" s="179">
        <v>0</v>
      </c>
      <c r="E59" s="179">
        <v>12216379.859999999</v>
      </c>
      <c r="F59" s="179">
        <v>4461745.2699999996</v>
      </c>
    </row>
    <row r="60" spans="3:6">
      <c r="C60" s="180" t="s">
        <v>1947</v>
      </c>
      <c r="D60" s="179">
        <v>0</v>
      </c>
      <c r="E60" s="179">
        <v>85087934.599999994</v>
      </c>
      <c r="F60" s="179">
        <v>30996762.379999999</v>
      </c>
    </row>
    <row r="61" spans="3:6">
      <c r="C61" s="180" t="s">
        <v>1970</v>
      </c>
      <c r="D61" s="179">
        <v>0</v>
      </c>
      <c r="E61" s="179">
        <v>150000000</v>
      </c>
      <c r="F61" s="179">
        <v>74714500.010000005</v>
      </c>
    </row>
    <row r="62" spans="3:6">
      <c r="C62" s="180" t="s">
        <v>1948</v>
      </c>
      <c r="D62" s="179">
        <v>0</v>
      </c>
      <c r="E62" s="179">
        <v>22000000</v>
      </c>
      <c r="F62" s="179">
        <v>0</v>
      </c>
    </row>
    <row r="63" spans="3:6">
      <c r="C63" s="180" t="s">
        <v>1898</v>
      </c>
      <c r="D63" s="179">
        <v>0</v>
      </c>
      <c r="E63" s="179">
        <v>16977578</v>
      </c>
      <c r="F63" s="179">
        <v>12803781.010000002</v>
      </c>
    </row>
    <row r="64" spans="3:6">
      <c r="C64" s="180" t="s">
        <v>402</v>
      </c>
      <c r="D64" s="179">
        <v>39721620</v>
      </c>
      <c r="E64" s="179">
        <v>0</v>
      </c>
      <c r="F64" s="179">
        <v>0</v>
      </c>
    </row>
    <row r="65" spans="3:6">
      <c r="C65" s="180" t="s">
        <v>403</v>
      </c>
      <c r="D65" s="179">
        <v>22199522</v>
      </c>
      <c r="E65" s="179">
        <v>21687866</v>
      </c>
      <c r="F65" s="179">
        <v>15649329.08</v>
      </c>
    </row>
    <row r="66" spans="3:6">
      <c r="C66" s="180" t="s">
        <v>404</v>
      </c>
      <c r="D66" s="179">
        <v>676036</v>
      </c>
      <c r="E66" s="179">
        <v>0</v>
      </c>
      <c r="F66" s="179">
        <v>0</v>
      </c>
    </row>
    <row r="67" spans="3:6">
      <c r="C67" s="180" t="s">
        <v>405</v>
      </c>
      <c r="D67" s="179">
        <v>9841932</v>
      </c>
      <c r="E67" s="179">
        <v>9841932</v>
      </c>
      <c r="F67" s="179">
        <v>4280103.04</v>
      </c>
    </row>
    <row r="68" spans="3:6">
      <c r="C68" s="180" t="s">
        <v>406</v>
      </c>
      <c r="D68" s="179">
        <v>153476435</v>
      </c>
      <c r="E68" s="179">
        <v>122190648.53999999</v>
      </c>
      <c r="F68" s="179">
        <v>122188658.65000001</v>
      </c>
    </row>
    <row r="69" spans="3:6">
      <c r="C69" s="180" t="s">
        <v>407</v>
      </c>
      <c r="D69" s="179">
        <v>70000000</v>
      </c>
      <c r="E69" s="179">
        <v>41127128</v>
      </c>
      <c r="F69" s="179">
        <v>4108718.16</v>
      </c>
    </row>
    <row r="70" spans="3:6">
      <c r="C70" s="180" t="s">
        <v>408</v>
      </c>
      <c r="D70" s="179">
        <v>26866592</v>
      </c>
      <c r="E70" s="179">
        <v>0.65</v>
      </c>
      <c r="F70" s="179">
        <v>0</v>
      </c>
    </row>
    <row r="71" spans="3:6">
      <c r="C71" s="180" t="s">
        <v>409</v>
      </c>
      <c r="D71" s="179">
        <v>35594550</v>
      </c>
      <c r="E71" s="179">
        <v>79918878</v>
      </c>
      <c r="F71" s="179">
        <v>73780069.849999994</v>
      </c>
    </row>
    <row r="72" spans="3:6">
      <c r="C72" s="180" t="s">
        <v>410</v>
      </c>
      <c r="D72" s="179">
        <v>100000000</v>
      </c>
      <c r="E72" s="179">
        <v>109387778</v>
      </c>
      <c r="F72" s="179">
        <v>65184420.530000001</v>
      </c>
    </row>
    <row r="73" spans="3:6">
      <c r="C73" s="180" t="s">
        <v>411</v>
      </c>
      <c r="D73" s="179">
        <v>24095551</v>
      </c>
      <c r="E73" s="179">
        <v>45402551</v>
      </c>
      <c r="F73" s="179">
        <v>45402221.5</v>
      </c>
    </row>
    <row r="74" spans="3:6">
      <c r="C74" s="180" t="s">
        <v>1868</v>
      </c>
      <c r="D74" s="179">
        <v>0</v>
      </c>
      <c r="E74" s="179">
        <v>1852755</v>
      </c>
      <c r="F74" s="179">
        <v>0</v>
      </c>
    </row>
    <row r="75" spans="3:6">
      <c r="C75" s="180" t="s">
        <v>412</v>
      </c>
      <c r="D75" s="179">
        <v>12659528</v>
      </c>
      <c r="E75" s="179">
        <v>4318427</v>
      </c>
      <c r="F75" s="179">
        <v>2803677</v>
      </c>
    </row>
    <row r="76" spans="3:6">
      <c r="C76" s="180" t="s">
        <v>413</v>
      </c>
      <c r="D76" s="179">
        <v>5403355</v>
      </c>
      <c r="E76" s="179">
        <v>10005027</v>
      </c>
      <c r="F76" s="179">
        <v>0</v>
      </c>
    </row>
    <row r="77" spans="3:6">
      <c r="C77" s="180" t="s">
        <v>414</v>
      </c>
      <c r="D77" s="179">
        <v>1768693</v>
      </c>
      <c r="E77" s="179">
        <v>1768693</v>
      </c>
      <c r="F77" s="179">
        <v>0</v>
      </c>
    </row>
    <row r="78" spans="3:6">
      <c r="C78" s="180" t="s">
        <v>415</v>
      </c>
      <c r="D78" s="179">
        <v>8125000</v>
      </c>
      <c r="E78" s="179">
        <v>3125000</v>
      </c>
      <c r="F78" s="179">
        <v>3000000</v>
      </c>
    </row>
    <row r="79" spans="3:6">
      <c r="C79" s="180" t="s">
        <v>1949</v>
      </c>
      <c r="D79" s="179">
        <v>0</v>
      </c>
      <c r="E79" s="179">
        <v>132000000</v>
      </c>
      <c r="F79" s="179">
        <v>131294959.45</v>
      </c>
    </row>
    <row r="80" spans="3:6">
      <c r="C80" s="180" t="s">
        <v>416</v>
      </c>
      <c r="D80" s="179">
        <v>41838481</v>
      </c>
      <c r="E80" s="179">
        <v>19851656</v>
      </c>
      <c r="F80" s="179">
        <v>19478533.850000001</v>
      </c>
    </row>
    <row r="81" spans="3:6">
      <c r="C81" s="180" t="s">
        <v>417</v>
      </c>
      <c r="D81" s="179">
        <v>0</v>
      </c>
      <c r="E81" s="179">
        <v>1387354.8</v>
      </c>
      <c r="F81" s="179">
        <v>1387254.8</v>
      </c>
    </row>
    <row r="82" spans="3:6">
      <c r="C82" s="180" t="s">
        <v>436</v>
      </c>
      <c r="D82" s="179">
        <v>0</v>
      </c>
      <c r="E82" s="179">
        <v>28365710.379999999</v>
      </c>
      <c r="F82" s="179">
        <v>0</v>
      </c>
    </row>
    <row r="83" spans="3:6">
      <c r="C83" s="180" t="s">
        <v>418</v>
      </c>
      <c r="D83" s="179">
        <v>3655506</v>
      </c>
      <c r="E83" s="179">
        <v>3440171</v>
      </c>
      <c r="F83" s="179">
        <v>0</v>
      </c>
    </row>
    <row r="84" spans="3:6">
      <c r="C84" s="180" t="s">
        <v>419</v>
      </c>
      <c r="D84" s="179">
        <v>6149974</v>
      </c>
      <c r="E84" s="179">
        <v>5579197</v>
      </c>
      <c r="F84" s="179">
        <v>5531196.2199999997</v>
      </c>
    </row>
    <row r="85" spans="3:6">
      <c r="C85" s="180" t="s">
        <v>420</v>
      </c>
      <c r="D85" s="179">
        <v>332217190</v>
      </c>
      <c r="E85" s="179">
        <v>419865054</v>
      </c>
      <c r="F85" s="179">
        <v>415308234.35000002</v>
      </c>
    </row>
    <row r="86" spans="3:6">
      <c r="C86" s="180" t="s">
        <v>421</v>
      </c>
      <c r="D86" s="179">
        <v>8067310</v>
      </c>
      <c r="E86" s="179">
        <v>4606853</v>
      </c>
      <c r="F86" s="179">
        <v>606852.31999999995</v>
      </c>
    </row>
    <row r="87" spans="3:6">
      <c r="C87" s="180" t="s">
        <v>422</v>
      </c>
      <c r="D87" s="179">
        <v>8726494</v>
      </c>
      <c r="E87" s="179">
        <v>3849031</v>
      </c>
      <c r="F87" s="179">
        <v>3817787.58</v>
      </c>
    </row>
    <row r="88" spans="3:6">
      <c r="C88" s="180" t="s">
        <v>423</v>
      </c>
      <c r="D88" s="179">
        <v>27287191</v>
      </c>
      <c r="E88" s="179">
        <v>30773881</v>
      </c>
      <c r="F88" s="179">
        <v>30773878.309999999</v>
      </c>
    </row>
    <row r="89" spans="3:6">
      <c r="C89" s="180" t="s">
        <v>424</v>
      </c>
      <c r="D89" s="179">
        <v>8726494</v>
      </c>
      <c r="E89" s="179">
        <v>7496599</v>
      </c>
      <c r="F89" s="179">
        <v>7456610.25</v>
      </c>
    </row>
    <row r="90" spans="3:6">
      <c r="C90" s="180" t="s">
        <v>425</v>
      </c>
      <c r="D90" s="179">
        <v>11067494</v>
      </c>
      <c r="E90" s="179">
        <v>3421490</v>
      </c>
      <c r="F90" s="179">
        <v>0</v>
      </c>
    </row>
    <row r="91" spans="3:6">
      <c r="C91" s="180" t="s">
        <v>426</v>
      </c>
      <c r="D91" s="179">
        <v>4221977</v>
      </c>
      <c r="E91" s="179">
        <v>1500000</v>
      </c>
      <c r="F91" s="179">
        <v>0</v>
      </c>
    </row>
    <row r="92" spans="3:6">
      <c r="C92" s="180" t="s">
        <v>427</v>
      </c>
      <c r="D92" s="179">
        <v>7010838</v>
      </c>
      <c r="E92" s="179">
        <v>0</v>
      </c>
      <c r="F92" s="179">
        <v>0</v>
      </c>
    </row>
    <row r="93" spans="3:6">
      <c r="C93" s="180" t="s">
        <v>428</v>
      </c>
      <c r="D93" s="179">
        <v>498000</v>
      </c>
      <c r="E93" s="179">
        <v>0</v>
      </c>
      <c r="F93" s="179">
        <v>0</v>
      </c>
    </row>
    <row r="94" spans="3:6">
      <c r="C94" s="180" t="s">
        <v>429</v>
      </c>
      <c r="D94" s="179">
        <v>172567977</v>
      </c>
      <c r="E94" s="179">
        <v>1536589148</v>
      </c>
      <c r="F94" s="179">
        <v>1536589145.9800003</v>
      </c>
    </row>
    <row r="95" spans="3:6">
      <c r="C95" s="180" t="s">
        <v>430</v>
      </c>
      <c r="D95" s="179">
        <v>0</v>
      </c>
      <c r="E95" s="179">
        <v>1090778.52</v>
      </c>
      <c r="F95" s="179">
        <v>1090766.24</v>
      </c>
    </row>
    <row r="96" spans="3:6">
      <c r="C96" s="178" t="s">
        <v>323</v>
      </c>
      <c r="D96" s="179">
        <v>256200000</v>
      </c>
      <c r="E96" s="179">
        <v>68989907.689999998</v>
      </c>
      <c r="F96" s="179">
        <v>17142924.690000001</v>
      </c>
    </row>
    <row r="97" spans="3:6">
      <c r="C97" s="180" t="s">
        <v>431</v>
      </c>
      <c r="D97" s="179">
        <v>0</v>
      </c>
      <c r="E97" s="179">
        <v>49361681</v>
      </c>
      <c r="F97" s="179">
        <v>8832907.4299999997</v>
      </c>
    </row>
    <row r="98" spans="3:6">
      <c r="C98" s="180" t="s">
        <v>432</v>
      </c>
      <c r="D98" s="179">
        <v>256200000</v>
      </c>
      <c r="E98" s="179">
        <v>1092790.99</v>
      </c>
      <c r="F98" s="179">
        <v>0</v>
      </c>
    </row>
    <row r="99" spans="3:6">
      <c r="C99" s="180" t="s">
        <v>433</v>
      </c>
      <c r="D99" s="179">
        <v>0</v>
      </c>
      <c r="E99" s="179">
        <v>18535435.699999999</v>
      </c>
      <c r="F99" s="179">
        <v>8310017.2600000007</v>
      </c>
    </row>
    <row r="100" spans="3:6">
      <c r="C100" s="178" t="s">
        <v>324</v>
      </c>
      <c r="D100" s="179">
        <v>0</v>
      </c>
      <c r="E100" s="179">
        <v>692920098.03999996</v>
      </c>
      <c r="F100" s="179">
        <v>637575591.45000005</v>
      </c>
    </row>
    <row r="101" spans="3:6">
      <c r="C101" s="180" t="s">
        <v>391</v>
      </c>
      <c r="D101" s="179">
        <v>0</v>
      </c>
      <c r="E101" s="179">
        <v>201197865.04000002</v>
      </c>
      <c r="F101" s="179">
        <v>201197865</v>
      </c>
    </row>
    <row r="102" spans="3:6">
      <c r="C102" s="180" t="s">
        <v>409</v>
      </c>
      <c r="D102" s="179">
        <v>0</v>
      </c>
      <c r="E102" s="179">
        <v>91075760</v>
      </c>
      <c r="F102" s="179">
        <v>35731253.450000003</v>
      </c>
    </row>
    <row r="103" spans="3:6">
      <c r="C103" s="180" t="s">
        <v>429</v>
      </c>
      <c r="D103" s="179">
        <v>0</v>
      </c>
      <c r="E103" s="179">
        <v>400646473</v>
      </c>
      <c r="F103" s="179">
        <v>400646473</v>
      </c>
    </row>
    <row r="104" spans="3:6">
      <c r="C104" s="178" t="s">
        <v>325</v>
      </c>
      <c r="D104" s="179">
        <v>1714949601</v>
      </c>
      <c r="E104" s="179">
        <v>1768683320</v>
      </c>
      <c r="F104" s="179">
        <v>1021368347.97</v>
      </c>
    </row>
    <row r="105" spans="3:6">
      <c r="C105" s="180" t="s">
        <v>434</v>
      </c>
      <c r="D105" s="179">
        <v>2874479</v>
      </c>
      <c r="E105" s="179">
        <v>2874479</v>
      </c>
      <c r="F105" s="179">
        <v>2185039.27</v>
      </c>
    </row>
    <row r="106" spans="3:6">
      <c r="C106" s="180" t="s">
        <v>435</v>
      </c>
      <c r="D106" s="179">
        <v>1135979999</v>
      </c>
      <c r="E106" s="179">
        <v>1135979999</v>
      </c>
      <c r="F106" s="179">
        <v>434211330.67999995</v>
      </c>
    </row>
    <row r="107" spans="3:6">
      <c r="C107" s="180" t="s">
        <v>380</v>
      </c>
      <c r="D107" s="179">
        <v>0</v>
      </c>
      <c r="E107" s="179">
        <v>213413595</v>
      </c>
      <c r="F107" s="179">
        <v>211319358.55000001</v>
      </c>
    </row>
    <row r="108" spans="3:6">
      <c r="C108" s="180" t="s">
        <v>383</v>
      </c>
      <c r="D108" s="179">
        <v>0</v>
      </c>
      <c r="E108" s="179">
        <v>89513850</v>
      </c>
      <c r="F108" s="179">
        <v>89412849.340000004</v>
      </c>
    </row>
    <row r="109" spans="3:6">
      <c r="C109" s="180" t="s">
        <v>391</v>
      </c>
      <c r="D109" s="179">
        <v>0</v>
      </c>
      <c r="E109" s="179">
        <v>236347623</v>
      </c>
      <c r="F109" s="179">
        <v>236347623</v>
      </c>
    </row>
    <row r="110" spans="3:6">
      <c r="C110" s="180" t="s">
        <v>436</v>
      </c>
      <c r="D110" s="179">
        <v>576095123</v>
      </c>
      <c r="E110" s="179">
        <v>90553774</v>
      </c>
      <c r="F110" s="179">
        <v>47892147.130000003</v>
      </c>
    </row>
    <row r="111" spans="3:6">
      <c r="C111" s="68" t="s">
        <v>326</v>
      </c>
      <c r="D111" s="169">
        <v>2176625371</v>
      </c>
      <c r="E111" s="169">
        <v>2803423211.670001</v>
      </c>
      <c r="F111" s="169">
        <v>2237065927.3800001</v>
      </c>
    </row>
    <row r="112" spans="3:6">
      <c r="C112" s="178" t="s">
        <v>322</v>
      </c>
      <c r="D112" s="179">
        <v>2175905652</v>
      </c>
      <c r="E112" s="179">
        <v>2802703492.670001</v>
      </c>
      <c r="F112" s="179">
        <v>2237065927.3800001</v>
      </c>
    </row>
    <row r="113" spans="3:6">
      <c r="C113" s="180" t="s">
        <v>437</v>
      </c>
      <c r="D113" s="179">
        <v>25922997</v>
      </c>
      <c r="E113" s="179">
        <v>3000000</v>
      </c>
      <c r="F113" s="179">
        <v>0</v>
      </c>
    </row>
    <row r="114" spans="3:6">
      <c r="C114" s="180" t="s">
        <v>438</v>
      </c>
      <c r="D114" s="179">
        <v>33669994</v>
      </c>
      <c r="E114" s="179">
        <v>96849396</v>
      </c>
      <c r="F114" s="179">
        <v>76046916.469999999</v>
      </c>
    </row>
    <row r="115" spans="3:6">
      <c r="C115" s="180" t="s">
        <v>439</v>
      </c>
      <c r="D115" s="179">
        <v>1803614</v>
      </c>
      <c r="E115" s="179">
        <v>0</v>
      </c>
      <c r="F115" s="179">
        <v>0</v>
      </c>
    </row>
    <row r="116" spans="3:6">
      <c r="C116" s="180" t="s">
        <v>440</v>
      </c>
      <c r="D116" s="179">
        <v>2263438</v>
      </c>
      <c r="E116" s="179">
        <v>0</v>
      </c>
      <c r="F116" s="179">
        <v>0</v>
      </c>
    </row>
    <row r="117" spans="3:6">
      <c r="C117" s="180" t="s">
        <v>441</v>
      </c>
      <c r="D117" s="179">
        <v>1050000000</v>
      </c>
      <c r="E117" s="179">
        <v>1350000000.000001</v>
      </c>
      <c r="F117" s="179">
        <v>1014101287.9700001</v>
      </c>
    </row>
    <row r="118" spans="3:6">
      <c r="C118" s="180" t="s">
        <v>442</v>
      </c>
      <c r="D118" s="179">
        <v>5000000</v>
      </c>
      <c r="E118" s="179">
        <v>3537000</v>
      </c>
      <c r="F118" s="179">
        <v>3536713.13</v>
      </c>
    </row>
    <row r="119" spans="3:6">
      <c r="C119" s="180" t="s">
        <v>443</v>
      </c>
      <c r="D119" s="179">
        <v>1250434</v>
      </c>
      <c r="E119" s="179">
        <v>2217908</v>
      </c>
      <c r="F119" s="179">
        <v>1118434.6499999999</v>
      </c>
    </row>
    <row r="120" spans="3:6">
      <c r="C120" s="180" t="s">
        <v>444</v>
      </c>
      <c r="D120" s="179">
        <v>10479065</v>
      </c>
      <c r="E120" s="179">
        <v>10481170</v>
      </c>
      <c r="F120" s="179">
        <v>690674.89</v>
      </c>
    </row>
    <row r="121" spans="3:6">
      <c r="C121" s="180" t="s">
        <v>445</v>
      </c>
      <c r="D121" s="179">
        <v>82347035</v>
      </c>
      <c r="E121" s="179">
        <v>41952792</v>
      </c>
      <c r="F121" s="179">
        <v>19622172.93</v>
      </c>
    </row>
    <row r="122" spans="3:6">
      <c r="C122" s="180" t="s">
        <v>446</v>
      </c>
      <c r="D122" s="179">
        <v>2070200</v>
      </c>
      <c r="E122" s="179">
        <v>2215575</v>
      </c>
      <c r="F122" s="179">
        <v>984655.82</v>
      </c>
    </row>
    <row r="123" spans="3:6">
      <c r="C123" s="180" t="s">
        <v>447</v>
      </c>
      <c r="D123" s="179">
        <v>12127921</v>
      </c>
      <c r="E123" s="179">
        <v>114819.12</v>
      </c>
      <c r="F123" s="179">
        <v>0</v>
      </c>
    </row>
    <row r="124" spans="3:6">
      <c r="C124" s="180" t="s">
        <v>448</v>
      </c>
      <c r="D124" s="179">
        <v>2080164</v>
      </c>
      <c r="E124" s="179">
        <v>2080164</v>
      </c>
      <c r="F124" s="179">
        <v>0</v>
      </c>
    </row>
    <row r="125" spans="3:6">
      <c r="C125" s="180" t="s">
        <v>449</v>
      </c>
      <c r="D125" s="179">
        <v>9689330</v>
      </c>
      <c r="E125" s="179">
        <v>108520.56</v>
      </c>
      <c r="F125" s="179">
        <v>0</v>
      </c>
    </row>
    <row r="126" spans="3:6">
      <c r="C126" s="180" t="s">
        <v>450</v>
      </c>
      <c r="D126" s="179">
        <v>5861772</v>
      </c>
      <c r="E126" s="179">
        <v>4414053.9000000004</v>
      </c>
      <c r="F126" s="179">
        <v>0</v>
      </c>
    </row>
    <row r="127" spans="3:6">
      <c r="C127" s="180" t="s">
        <v>451</v>
      </c>
      <c r="D127" s="179">
        <v>7330508</v>
      </c>
      <c r="E127" s="179">
        <v>100.36</v>
      </c>
      <c r="F127" s="179">
        <v>0</v>
      </c>
    </row>
    <row r="128" spans="3:6">
      <c r="C128" s="180" t="s">
        <v>452</v>
      </c>
      <c r="D128" s="179">
        <v>9689330</v>
      </c>
      <c r="E128" s="179">
        <v>8217330.6500000004</v>
      </c>
      <c r="F128" s="179">
        <v>0</v>
      </c>
    </row>
    <row r="129" spans="3:6">
      <c r="C129" s="180" t="s">
        <v>453</v>
      </c>
      <c r="D129" s="179">
        <v>7000000</v>
      </c>
      <c r="E129" s="179">
        <v>20573285</v>
      </c>
      <c r="F129" s="179">
        <v>20573161.25</v>
      </c>
    </row>
    <row r="130" spans="3:6">
      <c r="C130" s="180" t="s">
        <v>454</v>
      </c>
      <c r="D130" s="179">
        <v>9689330</v>
      </c>
      <c r="E130" s="179">
        <v>5308520.6399999997</v>
      </c>
      <c r="F130" s="179">
        <v>0</v>
      </c>
    </row>
    <row r="131" spans="3:6">
      <c r="C131" s="180" t="s">
        <v>455</v>
      </c>
      <c r="D131" s="179">
        <v>2772824</v>
      </c>
      <c r="E131" s="179">
        <v>5435252.6699999999</v>
      </c>
      <c r="F131" s="179">
        <v>5435048.9900000002</v>
      </c>
    </row>
    <row r="132" spans="3:6">
      <c r="C132" s="180" t="s">
        <v>456</v>
      </c>
      <c r="D132" s="179">
        <v>9800049</v>
      </c>
      <c r="E132" s="179">
        <v>100</v>
      </c>
      <c r="F132" s="179">
        <v>0</v>
      </c>
    </row>
    <row r="133" spans="3:6">
      <c r="C133" s="180" t="s">
        <v>457</v>
      </c>
      <c r="D133" s="179">
        <v>10724015</v>
      </c>
      <c r="E133" s="179">
        <v>7598208</v>
      </c>
      <c r="F133" s="179">
        <v>6078486.1799999997</v>
      </c>
    </row>
    <row r="134" spans="3:6">
      <c r="C134" s="180" t="s">
        <v>458</v>
      </c>
      <c r="D134" s="179">
        <v>30000000</v>
      </c>
      <c r="E134" s="179">
        <v>228914714</v>
      </c>
      <c r="F134" s="179">
        <v>228914713.00999999</v>
      </c>
    </row>
    <row r="135" spans="3:6">
      <c r="C135" s="180" t="s">
        <v>459</v>
      </c>
      <c r="D135" s="179">
        <v>9800049</v>
      </c>
      <c r="E135" s="179">
        <v>100</v>
      </c>
      <c r="F135" s="179">
        <v>0</v>
      </c>
    </row>
    <row r="136" spans="3:6">
      <c r="C136" s="180" t="s">
        <v>460</v>
      </c>
      <c r="D136" s="179">
        <v>5852236</v>
      </c>
      <c r="E136" s="179">
        <v>100</v>
      </c>
      <c r="F136" s="179">
        <v>0</v>
      </c>
    </row>
    <row r="137" spans="3:6">
      <c r="C137" s="180" t="s">
        <v>461</v>
      </c>
      <c r="D137" s="179">
        <v>5861771</v>
      </c>
      <c r="E137" s="179">
        <v>3330724</v>
      </c>
      <c r="F137" s="179">
        <v>92162.62</v>
      </c>
    </row>
    <row r="138" spans="3:6">
      <c r="C138" s="180" t="s">
        <v>462</v>
      </c>
      <c r="D138" s="179">
        <v>9689330</v>
      </c>
      <c r="E138" s="179">
        <v>2500000</v>
      </c>
      <c r="F138" s="179">
        <v>2172416.33</v>
      </c>
    </row>
    <row r="139" spans="3:6">
      <c r="C139" s="180" t="s">
        <v>463</v>
      </c>
      <c r="D139" s="179">
        <v>5861771</v>
      </c>
      <c r="E139" s="179">
        <v>5431102</v>
      </c>
      <c r="F139" s="179">
        <v>2264578.9500000002</v>
      </c>
    </row>
    <row r="140" spans="3:6">
      <c r="C140" s="180" t="s">
        <v>464</v>
      </c>
      <c r="D140" s="179">
        <v>646004</v>
      </c>
      <c r="E140" s="179">
        <v>0</v>
      </c>
      <c r="F140" s="179">
        <v>0</v>
      </c>
    </row>
    <row r="141" spans="3:6">
      <c r="C141" s="180" t="s">
        <v>1899</v>
      </c>
      <c r="D141" s="179">
        <v>9043326</v>
      </c>
      <c r="E141" s="179">
        <v>7185679</v>
      </c>
      <c r="F141" s="179">
        <v>4763184.87</v>
      </c>
    </row>
    <row r="142" spans="3:6">
      <c r="C142" s="180" t="s">
        <v>465</v>
      </c>
      <c r="D142" s="179">
        <v>1407491</v>
      </c>
      <c r="E142" s="179">
        <v>6333497</v>
      </c>
      <c r="F142" s="179">
        <v>3486712.64</v>
      </c>
    </row>
    <row r="143" spans="3:6">
      <c r="C143" s="180" t="s">
        <v>466</v>
      </c>
      <c r="D143" s="179">
        <v>3448179</v>
      </c>
      <c r="E143" s="179">
        <v>9102175</v>
      </c>
      <c r="F143" s="179">
        <v>7267808.0999999996</v>
      </c>
    </row>
    <row r="144" spans="3:6">
      <c r="C144" s="180" t="s">
        <v>467</v>
      </c>
      <c r="D144" s="179">
        <v>1000000</v>
      </c>
      <c r="E144" s="179">
        <v>0</v>
      </c>
      <c r="F144" s="179">
        <v>0</v>
      </c>
    </row>
    <row r="145" spans="3:6">
      <c r="C145" s="180" t="s">
        <v>468</v>
      </c>
      <c r="D145" s="179">
        <v>2113557</v>
      </c>
      <c r="E145" s="179">
        <v>5127888</v>
      </c>
      <c r="F145" s="179">
        <v>4101207.25</v>
      </c>
    </row>
    <row r="146" spans="3:6">
      <c r="C146" s="180" t="s">
        <v>469</v>
      </c>
      <c r="D146" s="179">
        <v>2113557</v>
      </c>
      <c r="E146" s="179">
        <v>1682888</v>
      </c>
      <c r="F146" s="179">
        <v>0</v>
      </c>
    </row>
    <row r="147" spans="3:6">
      <c r="C147" s="180" t="s">
        <v>470</v>
      </c>
      <c r="D147" s="179">
        <v>2113557</v>
      </c>
      <c r="E147" s="179">
        <v>5012888</v>
      </c>
      <c r="F147" s="179">
        <v>4008347.22</v>
      </c>
    </row>
    <row r="148" spans="3:6">
      <c r="C148" s="180" t="s">
        <v>471</v>
      </c>
      <c r="D148" s="179">
        <v>10000000</v>
      </c>
      <c r="E148" s="179">
        <v>18166224</v>
      </c>
      <c r="F148" s="179">
        <v>0</v>
      </c>
    </row>
    <row r="149" spans="3:6">
      <c r="C149" s="180" t="s">
        <v>472</v>
      </c>
      <c r="D149" s="179">
        <v>9367191</v>
      </c>
      <c r="E149" s="179">
        <v>134</v>
      </c>
      <c r="F149" s="179">
        <v>0</v>
      </c>
    </row>
    <row r="150" spans="3:6">
      <c r="C150" s="180" t="s">
        <v>473</v>
      </c>
      <c r="D150" s="179">
        <v>46485819</v>
      </c>
      <c r="E150" s="179">
        <v>91811895</v>
      </c>
      <c r="F150" s="179">
        <v>84673910.879999995</v>
      </c>
    </row>
    <row r="151" spans="3:6">
      <c r="C151" s="180" t="s">
        <v>474</v>
      </c>
      <c r="D151" s="179">
        <v>5000000</v>
      </c>
      <c r="E151" s="179">
        <v>6000000</v>
      </c>
      <c r="F151" s="179">
        <v>5329387.7300000004</v>
      </c>
    </row>
    <row r="152" spans="3:6">
      <c r="C152" s="180" t="s">
        <v>475</v>
      </c>
      <c r="D152" s="179">
        <v>5338363</v>
      </c>
      <c r="E152" s="179">
        <v>6168015.7699999996</v>
      </c>
      <c r="F152" s="179">
        <v>6164822.5</v>
      </c>
    </row>
    <row r="153" spans="3:6">
      <c r="C153" s="180" t="s">
        <v>476</v>
      </c>
      <c r="D153" s="179">
        <v>33884341</v>
      </c>
      <c r="E153" s="179">
        <v>31796716</v>
      </c>
      <c r="F153" s="179">
        <v>31791004</v>
      </c>
    </row>
    <row r="154" spans="3:6">
      <c r="C154" s="180" t="s">
        <v>477</v>
      </c>
      <c r="D154" s="179">
        <v>37430382</v>
      </c>
      <c r="E154" s="179">
        <v>23888998</v>
      </c>
      <c r="F154" s="179">
        <v>23780785</v>
      </c>
    </row>
    <row r="155" spans="3:6">
      <c r="C155" s="180" t="s">
        <v>478</v>
      </c>
      <c r="D155" s="179">
        <v>24000000</v>
      </c>
      <c r="E155" s="179">
        <v>14379680</v>
      </c>
      <c r="F155" s="179">
        <v>8371729.8199999994</v>
      </c>
    </row>
    <row r="156" spans="3:6">
      <c r="C156" s="180" t="s">
        <v>479</v>
      </c>
      <c r="D156" s="179">
        <v>50190407</v>
      </c>
      <c r="E156" s="179">
        <v>37561131</v>
      </c>
      <c r="F156" s="179">
        <v>37509315.870000005</v>
      </c>
    </row>
    <row r="157" spans="3:6">
      <c r="C157" s="180" t="s">
        <v>480</v>
      </c>
      <c r="D157" s="179">
        <v>37562100</v>
      </c>
      <c r="E157" s="179">
        <v>70227836</v>
      </c>
      <c r="F157" s="179">
        <v>70226854.799999997</v>
      </c>
    </row>
    <row r="158" spans="3:6">
      <c r="C158" s="180" t="s">
        <v>481</v>
      </c>
      <c r="D158" s="179">
        <v>39848367</v>
      </c>
      <c r="E158" s="179">
        <v>27534487</v>
      </c>
      <c r="F158" s="179">
        <v>27532896</v>
      </c>
    </row>
    <row r="159" spans="3:6">
      <c r="C159" s="180" t="s">
        <v>482</v>
      </c>
      <c r="D159" s="179">
        <v>25758899</v>
      </c>
      <c r="E159" s="179">
        <v>154014395</v>
      </c>
      <c r="F159" s="179">
        <v>154014394.18000001</v>
      </c>
    </row>
    <row r="160" spans="3:6">
      <c r="C160" s="180" t="s">
        <v>483</v>
      </c>
      <c r="D160" s="179">
        <v>54490521</v>
      </c>
      <c r="E160" s="179">
        <v>47936556</v>
      </c>
      <c r="F160" s="179">
        <v>47887607.269999996</v>
      </c>
    </row>
    <row r="161" spans="3:6">
      <c r="C161" s="180" t="s">
        <v>484</v>
      </c>
      <c r="D161" s="179">
        <v>59320308</v>
      </c>
      <c r="E161" s="179">
        <v>254558187</v>
      </c>
      <c r="F161" s="179">
        <v>250610599.52000001</v>
      </c>
    </row>
    <row r="162" spans="3:6">
      <c r="C162" s="180" t="s">
        <v>485</v>
      </c>
      <c r="D162" s="179">
        <v>209900196</v>
      </c>
      <c r="E162" s="179">
        <v>93498827</v>
      </c>
      <c r="F162" s="179">
        <v>0</v>
      </c>
    </row>
    <row r="163" spans="3:6">
      <c r="C163" s="180" t="s">
        <v>486</v>
      </c>
      <c r="D163" s="179">
        <v>40136410</v>
      </c>
      <c r="E163" s="179">
        <v>25296523</v>
      </c>
      <c r="F163" s="179">
        <v>25295573</v>
      </c>
    </row>
    <row r="164" spans="3:6">
      <c r="C164" s="180" t="s">
        <v>487</v>
      </c>
      <c r="D164" s="179">
        <v>96171500</v>
      </c>
      <c r="E164" s="179">
        <v>59002689</v>
      </c>
      <c r="F164" s="179">
        <v>58618363.539999999</v>
      </c>
    </row>
    <row r="165" spans="3:6">
      <c r="C165" s="180" t="s">
        <v>488</v>
      </c>
      <c r="D165" s="179">
        <v>498000</v>
      </c>
      <c r="E165" s="179">
        <v>2135248</v>
      </c>
      <c r="F165" s="179">
        <v>0</v>
      </c>
    </row>
    <row r="166" spans="3:6">
      <c r="C166" s="178" t="s">
        <v>323</v>
      </c>
      <c r="D166" s="179">
        <v>719719</v>
      </c>
      <c r="E166" s="179">
        <v>719719</v>
      </c>
      <c r="F166" s="179">
        <v>0</v>
      </c>
    </row>
    <row r="167" spans="3:6">
      <c r="C167" s="180" t="s">
        <v>477</v>
      </c>
      <c r="D167" s="179">
        <v>719719</v>
      </c>
      <c r="E167" s="179">
        <v>719719</v>
      </c>
      <c r="F167" s="179">
        <v>0</v>
      </c>
    </row>
    <row r="168" spans="3:6">
      <c r="C168" s="68" t="s">
        <v>327</v>
      </c>
      <c r="D168" s="169">
        <v>642205428</v>
      </c>
      <c r="E168" s="169">
        <v>832719038.99999988</v>
      </c>
      <c r="F168" s="169">
        <v>743117138.60000002</v>
      </c>
    </row>
    <row r="169" spans="3:6">
      <c r="C169" s="178" t="s">
        <v>322</v>
      </c>
      <c r="D169" s="179">
        <v>576852165</v>
      </c>
      <c r="E169" s="179">
        <v>787719038.99999988</v>
      </c>
      <c r="F169" s="179">
        <v>698117139.24000001</v>
      </c>
    </row>
    <row r="170" spans="3:6">
      <c r="C170" s="180" t="s">
        <v>489</v>
      </c>
      <c r="D170" s="179">
        <v>1875179</v>
      </c>
      <c r="E170" s="179">
        <v>100</v>
      </c>
      <c r="F170" s="179">
        <v>0</v>
      </c>
    </row>
    <row r="171" spans="3:6">
      <c r="C171" s="180" t="s">
        <v>490</v>
      </c>
      <c r="D171" s="179">
        <v>2799546</v>
      </c>
      <c r="E171" s="179">
        <v>100</v>
      </c>
      <c r="F171" s="179">
        <v>0</v>
      </c>
    </row>
    <row r="172" spans="3:6">
      <c r="C172" s="180" t="s">
        <v>491</v>
      </c>
      <c r="D172" s="179">
        <v>53000000</v>
      </c>
      <c r="E172" s="179">
        <v>6151000</v>
      </c>
      <c r="F172" s="179">
        <v>0</v>
      </c>
    </row>
    <row r="173" spans="3:6">
      <c r="C173" s="180" t="s">
        <v>492</v>
      </c>
      <c r="D173" s="179">
        <v>4364944</v>
      </c>
      <c r="E173" s="179">
        <v>1357459.29</v>
      </c>
      <c r="F173" s="179">
        <v>0</v>
      </c>
    </row>
    <row r="174" spans="3:6">
      <c r="C174" s="180" t="s">
        <v>493</v>
      </c>
      <c r="D174" s="179">
        <v>1256445</v>
      </c>
      <c r="E174" s="179">
        <v>7220000</v>
      </c>
      <c r="F174" s="179">
        <v>2664927.9</v>
      </c>
    </row>
    <row r="175" spans="3:6">
      <c r="C175" s="180" t="s">
        <v>1905</v>
      </c>
      <c r="D175" s="179">
        <v>0</v>
      </c>
      <c r="E175" s="179">
        <v>10834807</v>
      </c>
      <c r="F175" s="179">
        <v>6983539.5899999999</v>
      </c>
    </row>
    <row r="176" spans="3:6">
      <c r="C176" s="180" t="s">
        <v>494</v>
      </c>
      <c r="D176" s="179">
        <v>24812074</v>
      </c>
      <c r="E176" s="179">
        <v>11790229</v>
      </c>
      <c r="F176" s="179">
        <v>11775813.5</v>
      </c>
    </row>
    <row r="177" spans="3:6">
      <c r="C177" s="180" t="s">
        <v>495</v>
      </c>
      <c r="D177" s="179">
        <v>5309113</v>
      </c>
      <c r="E177" s="179">
        <v>4447774</v>
      </c>
      <c r="F177" s="179">
        <v>875380.56</v>
      </c>
    </row>
    <row r="178" spans="3:6">
      <c r="C178" s="180" t="s">
        <v>496</v>
      </c>
      <c r="D178" s="179">
        <v>44195541</v>
      </c>
      <c r="E178" s="179">
        <v>93028581</v>
      </c>
      <c r="F178" s="179">
        <v>92016897.459999993</v>
      </c>
    </row>
    <row r="179" spans="3:6">
      <c r="C179" s="180" t="s">
        <v>497</v>
      </c>
      <c r="D179" s="179">
        <v>40000000</v>
      </c>
      <c r="E179" s="179">
        <v>69079000</v>
      </c>
      <c r="F179" s="179">
        <v>37928196.609999999</v>
      </c>
    </row>
    <row r="180" spans="3:6">
      <c r="C180" s="180" t="s">
        <v>498</v>
      </c>
      <c r="D180" s="179">
        <v>17512384</v>
      </c>
      <c r="E180" s="179">
        <v>0</v>
      </c>
      <c r="F180" s="179">
        <v>0</v>
      </c>
    </row>
    <row r="181" spans="3:6">
      <c r="C181" s="180" t="s">
        <v>499</v>
      </c>
      <c r="D181" s="179">
        <v>31386350</v>
      </c>
      <c r="E181" s="179">
        <v>12376350</v>
      </c>
      <c r="F181" s="179">
        <v>0</v>
      </c>
    </row>
    <row r="182" spans="3:6">
      <c r="C182" s="180" t="s">
        <v>500</v>
      </c>
      <c r="D182" s="179">
        <v>10982339</v>
      </c>
      <c r="E182" s="179">
        <v>3101768</v>
      </c>
      <c r="F182" s="179">
        <v>0</v>
      </c>
    </row>
    <row r="183" spans="3:6">
      <c r="C183" s="180" t="s">
        <v>501</v>
      </c>
      <c r="D183" s="179">
        <v>4040505</v>
      </c>
      <c r="E183" s="179">
        <v>3825170</v>
      </c>
      <c r="F183" s="179">
        <v>0</v>
      </c>
    </row>
    <row r="184" spans="3:6">
      <c r="C184" s="180" t="s">
        <v>502</v>
      </c>
      <c r="D184" s="179">
        <v>19093002</v>
      </c>
      <c r="E184" s="179">
        <v>5000000</v>
      </c>
      <c r="F184" s="179">
        <v>0</v>
      </c>
    </row>
    <row r="185" spans="3:6">
      <c r="C185" s="180" t="s">
        <v>503</v>
      </c>
      <c r="D185" s="179">
        <v>6768144</v>
      </c>
      <c r="E185" s="179">
        <v>114998.42</v>
      </c>
      <c r="F185" s="179">
        <v>0</v>
      </c>
    </row>
    <row r="186" spans="3:6">
      <c r="C186" s="180" t="s">
        <v>504</v>
      </c>
      <c r="D186" s="179">
        <v>1415865</v>
      </c>
      <c r="E186" s="179">
        <v>108048</v>
      </c>
      <c r="F186" s="179">
        <v>0</v>
      </c>
    </row>
    <row r="187" spans="3:6">
      <c r="C187" s="180" t="s">
        <v>505</v>
      </c>
      <c r="D187" s="179">
        <v>3468356</v>
      </c>
      <c r="E187" s="179">
        <v>112893.51</v>
      </c>
      <c r="F187" s="179">
        <v>0</v>
      </c>
    </row>
    <row r="188" spans="3:6">
      <c r="C188" s="180" t="s">
        <v>506</v>
      </c>
      <c r="D188" s="179">
        <v>19003156</v>
      </c>
      <c r="E188" s="179">
        <v>7429890</v>
      </c>
      <c r="F188" s="179">
        <v>7323966.79</v>
      </c>
    </row>
    <row r="189" spans="3:6">
      <c r="C189" s="180" t="s">
        <v>507</v>
      </c>
      <c r="D189" s="179">
        <v>9730988</v>
      </c>
      <c r="E189" s="179">
        <v>9084984</v>
      </c>
      <c r="F189" s="179">
        <v>8792713.8399999999</v>
      </c>
    </row>
    <row r="190" spans="3:6">
      <c r="C190" s="180" t="s">
        <v>508</v>
      </c>
      <c r="D190" s="179">
        <v>36143668</v>
      </c>
      <c r="E190" s="179">
        <v>136814332.21000001</v>
      </c>
      <c r="F190" s="179">
        <v>136811330.50999999</v>
      </c>
    </row>
    <row r="191" spans="3:6">
      <c r="C191" s="180" t="s">
        <v>509</v>
      </c>
      <c r="D191" s="179">
        <v>5922790</v>
      </c>
      <c r="E191" s="179">
        <v>4557333</v>
      </c>
      <c r="F191" s="179">
        <v>4546480.1900000004</v>
      </c>
    </row>
    <row r="192" spans="3:6">
      <c r="C192" s="180" t="s">
        <v>1900</v>
      </c>
      <c r="D192" s="179">
        <v>0</v>
      </c>
      <c r="E192" s="179">
        <v>3723632</v>
      </c>
      <c r="F192" s="179">
        <v>0</v>
      </c>
    </row>
    <row r="193" spans="3:6">
      <c r="C193" s="180" t="s">
        <v>510</v>
      </c>
      <c r="D193" s="179">
        <v>2433363</v>
      </c>
      <c r="E193" s="179">
        <v>4372024</v>
      </c>
      <c r="F193" s="179">
        <v>4320175.92</v>
      </c>
    </row>
    <row r="194" spans="3:6">
      <c r="C194" s="180" t="s">
        <v>511</v>
      </c>
      <c r="D194" s="179">
        <v>20000000</v>
      </c>
      <c r="E194" s="179">
        <v>1000000</v>
      </c>
      <c r="F194" s="179">
        <v>0</v>
      </c>
    </row>
    <row r="195" spans="3:6">
      <c r="C195" s="180" t="s">
        <v>512</v>
      </c>
      <c r="D195" s="179">
        <v>20685034</v>
      </c>
      <c r="E195" s="179">
        <v>566924</v>
      </c>
      <c r="F195" s="179">
        <v>0</v>
      </c>
    </row>
    <row r="196" spans="3:6">
      <c r="C196" s="180" t="s">
        <v>513</v>
      </c>
      <c r="D196" s="179">
        <v>2433461</v>
      </c>
      <c r="E196" s="179">
        <v>110049</v>
      </c>
      <c r="F196" s="179">
        <v>0</v>
      </c>
    </row>
    <row r="197" spans="3:6">
      <c r="C197" s="180" t="s">
        <v>514</v>
      </c>
      <c r="D197" s="179">
        <v>21589475</v>
      </c>
      <c r="E197" s="179">
        <v>1000000</v>
      </c>
      <c r="F197" s="179">
        <v>0</v>
      </c>
    </row>
    <row r="198" spans="3:6">
      <c r="C198" s="180" t="s">
        <v>1938</v>
      </c>
      <c r="D198" s="179">
        <v>0</v>
      </c>
      <c r="E198" s="179">
        <v>18722934</v>
      </c>
      <c r="F198" s="179">
        <v>18719689.289999999</v>
      </c>
    </row>
    <row r="199" spans="3:6">
      <c r="C199" s="180" t="s">
        <v>1869</v>
      </c>
      <c r="D199" s="179">
        <v>0</v>
      </c>
      <c r="E199" s="179">
        <v>3172169</v>
      </c>
      <c r="F199" s="179">
        <v>0</v>
      </c>
    </row>
    <row r="200" spans="3:6">
      <c r="C200" s="180" t="s">
        <v>515</v>
      </c>
      <c r="D200" s="179">
        <v>76325759</v>
      </c>
      <c r="E200" s="179">
        <v>146280464</v>
      </c>
      <c r="F200" s="179">
        <v>145500764.22</v>
      </c>
    </row>
    <row r="201" spans="3:6">
      <c r="C201" s="180" t="s">
        <v>516</v>
      </c>
      <c r="D201" s="179">
        <v>32164869</v>
      </c>
      <c r="E201" s="179">
        <v>28016616</v>
      </c>
      <c r="F201" s="179">
        <v>27976161.32</v>
      </c>
    </row>
    <row r="202" spans="3:6">
      <c r="C202" s="180" t="s">
        <v>517</v>
      </c>
      <c r="D202" s="179">
        <v>0</v>
      </c>
      <c r="E202" s="179">
        <v>2597192.66</v>
      </c>
      <c r="F202" s="179">
        <v>2587259.5499999998</v>
      </c>
    </row>
    <row r="203" spans="3:6">
      <c r="C203" s="180" t="s">
        <v>518</v>
      </c>
      <c r="D203" s="179">
        <v>55847966</v>
      </c>
      <c r="E203" s="179">
        <v>189430367</v>
      </c>
      <c r="F203" s="179">
        <v>189293841.99000001</v>
      </c>
    </row>
    <row r="204" spans="3:6">
      <c r="C204" s="180" t="s">
        <v>519</v>
      </c>
      <c r="D204" s="179">
        <v>2291849</v>
      </c>
      <c r="E204" s="179">
        <v>2291849.91</v>
      </c>
      <c r="F204" s="179">
        <v>0</v>
      </c>
    </row>
    <row r="205" spans="3:6">
      <c r="C205" s="178" t="s">
        <v>323</v>
      </c>
      <c r="D205" s="179">
        <v>65353263</v>
      </c>
      <c r="E205" s="179">
        <v>45000000</v>
      </c>
      <c r="F205" s="179">
        <v>44999999.359999999</v>
      </c>
    </row>
    <row r="206" spans="3:6">
      <c r="C206" s="180" t="s">
        <v>520</v>
      </c>
      <c r="D206" s="179">
        <v>65353263</v>
      </c>
      <c r="E206" s="179">
        <v>45000000</v>
      </c>
      <c r="F206" s="179">
        <v>44999999.359999999</v>
      </c>
    </row>
    <row r="207" spans="3:6">
      <c r="C207" s="68" t="s">
        <v>328</v>
      </c>
      <c r="D207" s="169">
        <v>1994538093</v>
      </c>
      <c r="E207" s="169">
        <v>1034973121.76</v>
      </c>
      <c r="F207" s="169">
        <v>839297011.76000023</v>
      </c>
    </row>
    <row r="208" spans="3:6">
      <c r="C208" s="178" t="s">
        <v>322</v>
      </c>
      <c r="D208" s="179">
        <v>1543538092</v>
      </c>
      <c r="E208" s="179">
        <v>880936397.20000005</v>
      </c>
      <c r="F208" s="179">
        <v>749813593.18000019</v>
      </c>
    </row>
    <row r="209" spans="3:6">
      <c r="C209" s="180" t="s">
        <v>521</v>
      </c>
      <c r="D209" s="179">
        <v>18972995</v>
      </c>
      <c r="E209" s="179">
        <v>32824665</v>
      </c>
      <c r="F209" s="179">
        <v>32824664.140000001</v>
      </c>
    </row>
    <row r="210" spans="3:6">
      <c r="C210" s="180" t="s">
        <v>1986</v>
      </c>
      <c r="D210" s="179">
        <v>0</v>
      </c>
      <c r="E210" s="179">
        <v>17682490.199999999</v>
      </c>
      <c r="F210" s="179">
        <v>0</v>
      </c>
    </row>
    <row r="211" spans="3:6">
      <c r="C211" s="180" t="s">
        <v>522</v>
      </c>
      <c r="D211" s="179">
        <v>20000000</v>
      </c>
      <c r="E211" s="179">
        <v>25000958</v>
      </c>
      <c r="F211" s="179">
        <v>1879957.79</v>
      </c>
    </row>
    <row r="212" spans="3:6">
      <c r="C212" s="180" t="s">
        <v>523</v>
      </c>
      <c r="D212" s="179">
        <v>77083282</v>
      </c>
      <c r="E212" s="179">
        <v>57445048</v>
      </c>
      <c r="F212" s="179">
        <v>57360867.990000002</v>
      </c>
    </row>
    <row r="213" spans="3:6">
      <c r="C213" s="180" t="s">
        <v>524</v>
      </c>
      <c r="D213" s="179">
        <v>0</v>
      </c>
      <c r="E213" s="179">
        <v>4773500</v>
      </c>
      <c r="F213" s="179">
        <v>4773499.3099999996</v>
      </c>
    </row>
    <row r="214" spans="3:6">
      <c r="C214" s="180" t="s">
        <v>525</v>
      </c>
      <c r="D214" s="179">
        <v>8195408</v>
      </c>
      <c r="E214" s="179">
        <v>1195676</v>
      </c>
      <c r="F214" s="179">
        <v>0</v>
      </c>
    </row>
    <row r="215" spans="3:6">
      <c r="C215" s="180" t="s">
        <v>526</v>
      </c>
      <c r="D215" s="179">
        <v>57646988</v>
      </c>
      <c r="E215" s="179">
        <v>39748913</v>
      </c>
      <c r="F215" s="179">
        <v>39566122</v>
      </c>
    </row>
    <row r="216" spans="3:6">
      <c r="C216" s="180" t="s">
        <v>527</v>
      </c>
      <c r="D216" s="179">
        <v>82480910</v>
      </c>
      <c r="E216" s="179">
        <v>0</v>
      </c>
      <c r="F216" s="179">
        <v>0</v>
      </c>
    </row>
    <row r="217" spans="3:6">
      <c r="C217" s="180" t="s">
        <v>528</v>
      </c>
      <c r="D217" s="179">
        <v>1000000</v>
      </c>
      <c r="E217" s="179">
        <v>0</v>
      </c>
      <c r="F217" s="179">
        <v>0</v>
      </c>
    </row>
    <row r="218" spans="3:6">
      <c r="C218" s="180" t="s">
        <v>529</v>
      </c>
      <c r="D218" s="179">
        <v>5789992</v>
      </c>
      <c r="E218" s="179">
        <v>4815865</v>
      </c>
      <c r="F218" s="179">
        <v>2476284.38</v>
      </c>
    </row>
    <row r="219" spans="3:6">
      <c r="C219" s="180" t="s">
        <v>530</v>
      </c>
      <c r="D219" s="179">
        <v>35822391</v>
      </c>
      <c r="E219" s="179">
        <v>770217.47</v>
      </c>
      <c r="F219" s="179">
        <v>0</v>
      </c>
    </row>
    <row r="220" spans="3:6">
      <c r="C220" s="180" t="s">
        <v>531</v>
      </c>
      <c r="D220" s="179">
        <v>100000000</v>
      </c>
      <c r="E220" s="179">
        <v>10000000</v>
      </c>
      <c r="F220" s="179">
        <v>1634471.33</v>
      </c>
    </row>
    <row r="221" spans="3:6">
      <c r="C221" s="180" t="s">
        <v>532</v>
      </c>
      <c r="D221" s="179">
        <v>780209</v>
      </c>
      <c r="E221" s="179">
        <v>0</v>
      </c>
      <c r="F221" s="179">
        <v>0</v>
      </c>
    </row>
    <row r="222" spans="3:6">
      <c r="C222" s="180" t="s">
        <v>533</v>
      </c>
      <c r="D222" s="179">
        <v>1256445</v>
      </c>
      <c r="E222" s="179">
        <v>107351</v>
      </c>
      <c r="F222" s="179">
        <v>0</v>
      </c>
    </row>
    <row r="223" spans="3:6">
      <c r="C223" s="180" t="s">
        <v>534</v>
      </c>
      <c r="D223" s="179">
        <v>10611201</v>
      </c>
      <c r="E223" s="179">
        <v>119581.54</v>
      </c>
      <c r="F223" s="179">
        <v>0</v>
      </c>
    </row>
    <row r="224" spans="3:6">
      <c r="C224" s="180" t="s">
        <v>535</v>
      </c>
      <c r="D224" s="179">
        <v>10611201</v>
      </c>
      <c r="E224" s="179">
        <v>119581.54</v>
      </c>
      <c r="F224" s="179">
        <v>0</v>
      </c>
    </row>
    <row r="225" spans="3:6">
      <c r="C225" s="180" t="s">
        <v>536</v>
      </c>
      <c r="D225" s="179">
        <v>11762182</v>
      </c>
      <c r="E225" s="179">
        <v>111161.9</v>
      </c>
      <c r="F225" s="179">
        <v>0</v>
      </c>
    </row>
    <row r="226" spans="3:6">
      <c r="C226" s="180" t="s">
        <v>537</v>
      </c>
      <c r="D226" s="179">
        <v>2411805</v>
      </c>
      <c r="E226" s="179">
        <v>4325223</v>
      </c>
      <c r="F226" s="179">
        <v>1550400.06</v>
      </c>
    </row>
    <row r="227" spans="3:6">
      <c r="C227" s="180" t="s">
        <v>538</v>
      </c>
      <c r="D227" s="179">
        <v>4364944</v>
      </c>
      <c r="E227" s="179">
        <v>500000</v>
      </c>
      <c r="F227" s="179">
        <v>0</v>
      </c>
    </row>
    <row r="228" spans="3:6">
      <c r="C228" s="180" t="s">
        <v>539</v>
      </c>
      <c r="D228" s="179">
        <v>4364944</v>
      </c>
      <c r="E228" s="179">
        <v>5127561</v>
      </c>
      <c r="F228" s="179">
        <v>2278786.87</v>
      </c>
    </row>
    <row r="229" spans="3:6">
      <c r="C229" s="180" t="s">
        <v>540</v>
      </c>
      <c r="D229" s="179">
        <v>2035527</v>
      </c>
      <c r="E229" s="179">
        <v>10991523</v>
      </c>
      <c r="F229" s="179">
        <v>9274302.0600000005</v>
      </c>
    </row>
    <row r="230" spans="3:6">
      <c r="C230" s="180" t="s">
        <v>541</v>
      </c>
      <c r="D230" s="179">
        <v>4303741</v>
      </c>
      <c r="E230" s="179">
        <v>15600000</v>
      </c>
      <c r="F230" s="179">
        <v>8011297.5800000001</v>
      </c>
    </row>
    <row r="231" spans="3:6">
      <c r="C231" s="180" t="s">
        <v>542</v>
      </c>
      <c r="D231" s="179">
        <v>9546252</v>
      </c>
      <c r="E231" s="179">
        <v>8900248</v>
      </c>
      <c r="F231" s="179">
        <v>8886110.0800000001</v>
      </c>
    </row>
    <row r="232" spans="3:6">
      <c r="C232" s="180" t="s">
        <v>543</v>
      </c>
      <c r="D232" s="179">
        <v>5468175</v>
      </c>
      <c r="E232" s="179">
        <v>1058237</v>
      </c>
      <c r="F232" s="179">
        <v>997000</v>
      </c>
    </row>
    <row r="233" spans="3:6">
      <c r="C233" s="180" t="s">
        <v>544</v>
      </c>
      <c r="D233" s="179">
        <v>9754400</v>
      </c>
      <c r="E233" s="179">
        <v>109300.33</v>
      </c>
      <c r="F233" s="179">
        <v>0</v>
      </c>
    </row>
    <row r="234" spans="3:6">
      <c r="C234" s="180" t="s">
        <v>545</v>
      </c>
      <c r="D234" s="179">
        <v>68386280</v>
      </c>
      <c r="E234" s="179">
        <v>386280</v>
      </c>
      <c r="F234" s="179">
        <v>0</v>
      </c>
    </row>
    <row r="235" spans="3:6">
      <c r="C235" s="180" t="s">
        <v>546</v>
      </c>
      <c r="D235" s="179">
        <v>12217662</v>
      </c>
      <c r="E235" s="179">
        <v>115717</v>
      </c>
      <c r="F235" s="179">
        <v>0</v>
      </c>
    </row>
    <row r="236" spans="3:6">
      <c r="C236" s="180" t="s">
        <v>547</v>
      </c>
      <c r="D236" s="179">
        <v>49999368</v>
      </c>
      <c r="E236" s="179">
        <v>46236148</v>
      </c>
      <c r="F236" s="179">
        <v>45504908.659999996</v>
      </c>
    </row>
    <row r="237" spans="3:6">
      <c r="C237" s="180" t="s">
        <v>548</v>
      </c>
      <c r="D237" s="179">
        <v>9754400</v>
      </c>
      <c r="E237" s="179">
        <v>109300.33</v>
      </c>
      <c r="F237" s="179">
        <v>0</v>
      </c>
    </row>
    <row r="238" spans="3:6">
      <c r="C238" s="180" t="s">
        <v>549</v>
      </c>
      <c r="D238" s="179">
        <v>9754400</v>
      </c>
      <c r="E238" s="179">
        <v>109300.33</v>
      </c>
      <c r="F238" s="179">
        <v>0</v>
      </c>
    </row>
    <row r="239" spans="3:6">
      <c r="C239" s="180" t="s">
        <v>550</v>
      </c>
      <c r="D239" s="179">
        <v>4114177</v>
      </c>
      <c r="E239" s="179">
        <v>3898842</v>
      </c>
      <c r="F239" s="179">
        <v>0</v>
      </c>
    </row>
    <row r="240" spans="3:6">
      <c r="C240" s="180" t="s">
        <v>551</v>
      </c>
      <c r="D240" s="179">
        <v>25000000</v>
      </c>
      <c r="E240" s="179">
        <v>51057264.560000002</v>
      </c>
      <c r="F240" s="179">
        <v>50799755.300000004</v>
      </c>
    </row>
    <row r="241" spans="3:6">
      <c r="C241" s="180" t="s">
        <v>552</v>
      </c>
      <c r="D241" s="179">
        <v>9618926</v>
      </c>
      <c r="E241" s="179">
        <v>6301647</v>
      </c>
      <c r="F241" s="179">
        <v>0</v>
      </c>
    </row>
    <row r="242" spans="3:6">
      <c r="C242" s="180" t="s">
        <v>553</v>
      </c>
      <c r="D242" s="179">
        <v>4114177</v>
      </c>
      <c r="E242" s="179">
        <v>500000</v>
      </c>
      <c r="F242" s="179">
        <v>0</v>
      </c>
    </row>
    <row r="243" spans="3:6">
      <c r="C243" s="180" t="s">
        <v>554</v>
      </c>
      <c r="D243" s="179">
        <v>299768860</v>
      </c>
      <c r="E243" s="179">
        <v>21205979</v>
      </c>
      <c r="F243" s="179">
        <v>2826315.98</v>
      </c>
    </row>
    <row r="244" spans="3:6">
      <c r="C244" s="180" t="s">
        <v>555</v>
      </c>
      <c r="D244" s="179">
        <v>5969519</v>
      </c>
      <c r="E244" s="179">
        <v>1500000</v>
      </c>
      <c r="F244" s="179">
        <v>0</v>
      </c>
    </row>
    <row r="245" spans="3:6">
      <c r="C245" s="180" t="s">
        <v>556</v>
      </c>
      <c r="D245" s="179">
        <v>31500000</v>
      </c>
      <c r="E245" s="179">
        <v>10000000</v>
      </c>
      <c r="F245" s="179">
        <v>9505179.5399999991</v>
      </c>
    </row>
    <row r="246" spans="3:6">
      <c r="C246" s="180" t="s">
        <v>557</v>
      </c>
      <c r="D246" s="179">
        <v>3730008</v>
      </c>
      <c r="E246" s="179">
        <v>2868669</v>
      </c>
      <c r="F246" s="179">
        <v>0</v>
      </c>
    </row>
    <row r="247" spans="3:6">
      <c r="C247" s="180" t="s">
        <v>558</v>
      </c>
      <c r="D247" s="179">
        <v>97182538</v>
      </c>
      <c r="E247" s="179">
        <v>98483218</v>
      </c>
      <c r="F247" s="179">
        <v>96835129.409999996</v>
      </c>
    </row>
    <row r="248" spans="3:6">
      <c r="C248" s="180" t="s">
        <v>559</v>
      </c>
      <c r="D248" s="179">
        <v>10000000</v>
      </c>
      <c r="E248" s="179">
        <v>5000</v>
      </c>
      <c r="F248" s="179">
        <v>0</v>
      </c>
    </row>
    <row r="249" spans="3:6">
      <c r="C249" s="180" t="s">
        <v>560</v>
      </c>
      <c r="D249" s="179">
        <v>5000000</v>
      </c>
      <c r="E249" s="179">
        <v>5000000</v>
      </c>
      <c r="F249" s="179">
        <v>5000000</v>
      </c>
    </row>
    <row r="250" spans="3:6">
      <c r="C250" s="180" t="s">
        <v>577</v>
      </c>
      <c r="D250" s="179">
        <v>37905582</v>
      </c>
      <c r="E250" s="179">
        <v>76575266</v>
      </c>
      <c r="F250" s="179">
        <v>76575265.650000006</v>
      </c>
    </row>
    <row r="251" spans="3:6">
      <c r="C251" s="180" t="s">
        <v>561</v>
      </c>
      <c r="D251" s="179">
        <v>2859460</v>
      </c>
      <c r="E251" s="179">
        <v>0</v>
      </c>
      <c r="F251" s="179">
        <v>0</v>
      </c>
    </row>
    <row r="252" spans="3:6">
      <c r="C252" s="180" t="s">
        <v>562</v>
      </c>
      <c r="D252" s="179">
        <v>14527129</v>
      </c>
      <c r="E252" s="179">
        <v>4051960</v>
      </c>
      <c r="F252" s="179">
        <v>0</v>
      </c>
    </row>
    <row r="253" spans="3:6">
      <c r="C253" s="180" t="s">
        <v>563</v>
      </c>
      <c r="D253" s="179">
        <v>5000000</v>
      </c>
      <c r="E253" s="179">
        <v>5000000</v>
      </c>
      <c r="F253" s="179">
        <v>5000000</v>
      </c>
    </row>
    <row r="254" spans="3:6">
      <c r="C254" s="180" t="s">
        <v>564</v>
      </c>
      <c r="D254" s="179">
        <v>5507427</v>
      </c>
      <c r="E254" s="179">
        <v>507427</v>
      </c>
      <c r="F254" s="179">
        <v>0</v>
      </c>
    </row>
    <row r="255" spans="3:6">
      <c r="C255" s="180" t="s">
        <v>565</v>
      </c>
      <c r="D255" s="179">
        <v>54873628</v>
      </c>
      <c r="E255" s="179">
        <v>49689340</v>
      </c>
      <c r="F255" s="179">
        <v>48838397.649999999</v>
      </c>
    </row>
    <row r="256" spans="3:6">
      <c r="C256" s="180" t="s">
        <v>566</v>
      </c>
      <c r="D256" s="179">
        <v>5000000</v>
      </c>
      <c r="E256" s="179">
        <v>5511000</v>
      </c>
      <c r="F256" s="179">
        <v>5500000</v>
      </c>
    </row>
    <row r="257" spans="3:6">
      <c r="C257" s="180" t="s">
        <v>567</v>
      </c>
      <c r="D257" s="179">
        <v>5000000</v>
      </c>
      <c r="E257" s="179">
        <v>0</v>
      </c>
      <c r="F257" s="179">
        <v>0</v>
      </c>
    </row>
    <row r="258" spans="3:6">
      <c r="C258" s="180" t="s">
        <v>568</v>
      </c>
      <c r="D258" s="179">
        <v>5000000</v>
      </c>
      <c r="E258" s="179">
        <v>5000</v>
      </c>
      <c r="F258" s="179">
        <v>0</v>
      </c>
    </row>
    <row r="259" spans="3:6">
      <c r="C259" s="180" t="s">
        <v>569</v>
      </c>
      <c r="D259" s="179">
        <v>89300116</v>
      </c>
      <c r="E259" s="179">
        <v>81550780</v>
      </c>
      <c r="F259" s="179">
        <v>81136771.219999999</v>
      </c>
    </row>
    <row r="260" spans="3:6">
      <c r="C260" s="180" t="s">
        <v>570</v>
      </c>
      <c r="D260" s="179">
        <v>48148600</v>
      </c>
      <c r="E260" s="179">
        <v>44098250</v>
      </c>
      <c r="F260" s="179">
        <v>43405292.380000003</v>
      </c>
    </row>
    <row r="261" spans="3:6">
      <c r="C261" s="180" t="s">
        <v>571</v>
      </c>
      <c r="D261" s="179">
        <v>30749922</v>
      </c>
      <c r="E261" s="179">
        <v>21742518</v>
      </c>
      <c r="F261" s="179">
        <v>21729316.16</v>
      </c>
    </row>
    <row r="262" spans="3:6">
      <c r="C262" s="180" t="s">
        <v>572</v>
      </c>
      <c r="D262" s="179">
        <v>79059020</v>
      </c>
      <c r="E262" s="179">
        <v>72299898</v>
      </c>
      <c r="F262" s="179">
        <v>72204393.829999998</v>
      </c>
    </row>
    <row r="263" spans="3:6">
      <c r="C263" s="180" t="s">
        <v>1870</v>
      </c>
      <c r="D263" s="179">
        <v>0</v>
      </c>
      <c r="E263" s="179">
        <v>10300000</v>
      </c>
      <c r="F263" s="179">
        <v>7465623.8499999996</v>
      </c>
    </row>
    <row r="264" spans="3:6">
      <c r="C264" s="180" t="s">
        <v>573</v>
      </c>
      <c r="D264" s="179">
        <v>27039993</v>
      </c>
      <c r="E264" s="179">
        <v>20000000</v>
      </c>
      <c r="F264" s="179">
        <v>5973479.96</v>
      </c>
    </row>
    <row r="265" spans="3:6">
      <c r="C265" s="180" t="s">
        <v>574</v>
      </c>
      <c r="D265" s="179">
        <v>1941168</v>
      </c>
      <c r="E265" s="179">
        <v>0</v>
      </c>
      <c r="F265" s="179">
        <v>0</v>
      </c>
    </row>
    <row r="266" spans="3:6">
      <c r="C266" s="180" t="s">
        <v>575</v>
      </c>
      <c r="D266" s="179">
        <v>498000</v>
      </c>
      <c r="E266" s="179">
        <v>250247</v>
      </c>
      <c r="F266" s="179">
        <v>0</v>
      </c>
    </row>
    <row r="267" spans="3:6">
      <c r="C267" s="180" t="s">
        <v>576</v>
      </c>
      <c r="D267" s="179">
        <v>754740</v>
      </c>
      <c r="E267" s="179">
        <v>250245</v>
      </c>
      <c r="F267" s="179">
        <v>0</v>
      </c>
    </row>
    <row r="268" spans="3:6">
      <c r="C268" s="178" t="s">
        <v>323</v>
      </c>
      <c r="D268" s="179">
        <v>451000001</v>
      </c>
      <c r="E268" s="179">
        <v>154036724.56</v>
      </c>
      <c r="F268" s="179">
        <v>89483418.580000013</v>
      </c>
    </row>
    <row r="269" spans="3:6">
      <c r="C269" s="180" t="s">
        <v>577</v>
      </c>
      <c r="D269" s="179">
        <v>1000000</v>
      </c>
      <c r="E269" s="179">
        <v>966600</v>
      </c>
      <c r="F269" s="179">
        <v>966580</v>
      </c>
    </row>
    <row r="270" spans="3:6">
      <c r="C270" s="180" t="s">
        <v>578</v>
      </c>
      <c r="D270" s="179">
        <v>450000001</v>
      </c>
      <c r="E270" s="179">
        <v>153070124.56</v>
      </c>
      <c r="F270" s="179">
        <v>88516838.580000013</v>
      </c>
    </row>
    <row r="271" spans="3:6">
      <c r="C271" s="68" t="s">
        <v>329</v>
      </c>
      <c r="D271" s="169">
        <v>1570957495</v>
      </c>
      <c r="E271" s="169">
        <v>1931799628.3300002</v>
      </c>
      <c r="F271" s="169">
        <v>1484365239.4900002</v>
      </c>
    </row>
    <row r="272" spans="3:6">
      <c r="C272" s="178" t="s">
        <v>322</v>
      </c>
      <c r="D272" s="179">
        <v>1570957495</v>
      </c>
      <c r="E272" s="179">
        <v>1931799628.3300002</v>
      </c>
      <c r="F272" s="179">
        <v>1484365239.4900002</v>
      </c>
    </row>
    <row r="273" spans="3:6">
      <c r="C273" s="180" t="s">
        <v>579</v>
      </c>
      <c r="D273" s="179">
        <v>5000000</v>
      </c>
      <c r="E273" s="179">
        <v>2569051</v>
      </c>
      <c r="F273" s="179">
        <v>0</v>
      </c>
    </row>
    <row r="274" spans="3:6">
      <c r="C274" s="180" t="s">
        <v>580</v>
      </c>
      <c r="D274" s="179">
        <v>1000000000</v>
      </c>
      <c r="E274" s="179">
        <v>1000000000</v>
      </c>
      <c r="F274" s="179">
        <v>700440106.65999997</v>
      </c>
    </row>
    <row r="275" spans="3:6">
      <c r="C275" s="180" t="s">
        <v>1871</v>
      </c>
      <c r="D275" s="179">
        <v>0</v>
      </c>
      <c r="E275" s="179">
        <v>16974261.609999999</v>
      </c>
      <c r="F275" s="179">
        <v>7476374.7000000002</v>
      </c>
    </row>
    <row r="276" spans="3:6">
      <c r="C276" s="180" t="s">
        <v>581</v>
      </c>
      <c r="D276" s="179">
        <v>25000000</v>
      </c>
      <c r="E276" s="179">
        <v>226483670</v>
      </c>
      <c r="F276" s="179">
        <v>226080593.69</v>
      </c>
    </row>
    <row r="277" spans="3:6">
      <c r="C277" s="180" t="s">
        <v>582</v>
      </c>
      <c r="D277" s="179">
        <v>35000000</v>
      </c>
      <c r="E277" s="179">
        <v>56816635</v>
      </c>
      <c r="F277" s="179">
        <v>55554853.079999998</v>
      </c>
    </row>
    <row r="278" spans="3:6">
      <c r="C278" s="180" t="s">
        <v>1872</v>
      </c>
      <c r="D278" s="179">
        <v>0</v>
      </c>
      <c r="E278" s="179">
        <v>7758455</v>
      </c>
      <c r="F278" s="179">
        <v>6456796.4400000004</v>
      </c>
    </row>
    <row r="279" spans="3:6">
      <c r="C279" s="180" t="s">
        <v>583</v>
      </c>
      <c r="D279" s="179">
        <v>42776437</v>
      </c>
      <c r="E279" s="179">
        <v>35781503</v>
      </c>
      <c r="F279" s="179">
        <v>35781503</v>
      </c>
    </row>
    <row r="280" spans="3:6">
      <c r="C280" s="180" t="s">
        <v>584</v>
      </c>
      <c r="D280" s="179">
        <v>1256445</v>
      </c>
      <c r="E280" s="179">
        <v>4119600</v>
      </c>
      <c r="F280" s="179">
        <v>1500000</v>
      </c>
    </row>
    <row r="281" spans="3:6">
      <c r="C281" s="180" t="s">
        <v>585</v>
      </c>
      <c r="D281" s="179">
        <v>2035527</v>
      </c>
      <c r="E281" s="179">
        <v>3500000</v>
      </c>
      <c r="F281" s="179">
        <v>1863448.47</v>
      </c>
    </row>
    <row r="282" spans="3:6">
      <c r="C282" s="180" t="s">
        <v>586</v>
      </c>
      <c r="D282" s="179">
        <v>43642562</v>
      </c>
      <c r="E282" s="179">
        <v>29213242</v>
      </c>
      <c r="F282" s="179">
        <v>29212662.810000002</v>
      </c>
    </row>
    <row r="283" spans="3:6">
      <c r="C283" s="180" t="s">
        <v>587</v>
      </c>
      <c r="D283" s="179">
        <v>1615107</v>
      </c>
      <c r="E283" s="179">
        <v>1184438</v>
      </c>
      <c r="F283" s="179">
        <v>0</v>
      </c>
    </row>
    <row r="284" spans="3:6">
      <c r="C284" s="180" t="s">
        <v>588</v>
      </c>
      <c r="D284" s="179">
        <v>65000000</v>
      </c>
      <c r="E284" s="179">
        <v>64200600</v>
      </c>
      <c r="F284" s="179">
        <v>40972322.880000003</v>
      </c>
    </row>
    <row r="285" spans="3:6">
      <c r="C285" s="180" t="s">
        <v>589</v>
      </c>
      <c r="D285" s="179">
        <v>31702983</v>
      </c>
      <c r="E285" s="179">
        <v>25382486</v>
      </c>
      <c r="F285" s="179">
        <v>25286365</v>
      </c>
    </row>
    <row r="286" spans="3:6">
      <c r="C286" s="180" t="s">
        <v>590</v>
      </c>
      <c r="D286" s="179">
        <v>40450972</v>
      </c>
      <c r="E286" s="179">
        <v>32430202</v>
      </c>
      <c r="F286" s="179">
        <v>32324844.920000002</v>
      </c>
    </row>
    <row r="287" spans="3:6">
      <c r="C287" s="180" t="s">
        <v>591</v>
      </c>
      <c r="D287" s="179">
        <v>10928434</v>
      </c>
      <c r="E287" s="179">
        <v>0</v>
      </c>
      <c r="F287" s="179">
        <v>0</v>
      </c>
    </row>
    <row r="288" spans="3:6">
      <c r="C288" s="180" t="s">
        <v>1939</v>
      </c>
      <c r="D288" s="179">
        <v>0</v>
      </c>
      <c r="E288" s="179">
        <v>14000000</v>
      </c>
      <c r="F288" s="179">
        <v>11387479.529999999</v>
      </c>
    </row>
    <row r="289" spans="3:6">
      <c r="C289" s="180" t="s">
        <v>592</v>
      </c>
      <c r="D289" s="179">
        <v>10000000</v>
      </c>
      <c r="E289" s="179">
        <v>15000000</v>
      </c>
      <c r="F289" s="179">
        <v>13161709.689999999</v>
      </c>
    </row>
    <row r="290" spans="3:6">
      <c r="C290" s="180" t="s">
        <v>593</v>
      </c>
      <c r="D290" s="179">
        <v>5000000</v>
      </c>
      <c r="E290" s="179">
        <v>11291442</v>
      </c>
      <c r="F290" s="179">
        <v>7049722.9800000004</v>
      </c>
    </row>
    <row r="291" spans="3:6">
      <c r="C291" s="180" t="s">
        <v>594</v>
      </c>
      <c r="D291" s="179">
        <v>1083448</v>
      </c>
      <c r="E291" s="179">
        <v>652779</v>
      </c>
      <c r="F291" s="179">
        <v>652000</v>
      </c>
    </row>
    <row r="292" spans="3:6">
      <c r="C292" s="180" t="s">
        <v>595</v>
      </c>
      <c r="D292" s="179">
        <v>763869</v>
      </c>
      <c r="E292" s="179">
        <v>548534</v>
      </c>
      <c r="F292" s="179">
        <v>548000</v>
      </c>
    </row>
    <row r="293" spans="3:6">
      <c r="C293" s="180" t="s">
        <v>596</v>
      </c>
      <c r="D293" s="179">
        <v>1552536</v>
      </c>
      <c r="E293" s="179">
        <v>1121867</v>
      </c>
      <c r="F293" s="179">
        <v>0</v>
      </c>
    </row>
    <row r="294" spans="3:6">
      <c r="C294" s="180" t="s">
        <v>597</v>
      </c>
      <c r="D294" s="179">
        <v>42609614</v>
      </c>
      <c r="E294" s="179">
        <v>116117</v>
      </c>
      <c r="F294" s="179">
        <v>0</v>
      </c>
    </row>
    <row r="295" spans="3:6">
      <c r="C295" s="180" t="s">
        <v>598</v>
      </c>
      <c r="D295" s="179">
        <v>7040167</v>
      </c>
      <c r="E295" s="179">
        <v>4016066.8</v>
      </c>
      <c r="F295" s="179">
        <v>0</v>
      </c>
    </row>
    <row r="296" spans="3:6">
      <c r="C296" s="180" t="s">
        <v>599</v>
      </c>
      <c r="D296" s="179">
        <v>30011676</v>
      </c>
      <c r="E296" s="179">
        <v>85099763.510000005</v>
      </c>
      <c r="F296" s="179">
        <v>22760391</v>
      </c>
    </row>
    <row r="297" spans="3:6">
      <c r="C297" s="180" t="s">
        <v>1987</v>
      </c>
      <c r="D297" s="179">
        <v>0</v>
      </c>
      <c r="E297" s="179">
        <v>4221894.4000000004</v>
      </c>
      <c r="F297" s="179">
        <v>0</v>
      </c>
    </row>
    <row r="298" spans="3:6">
      <c r="C298" s="180" t="s">
        <v>600</v>
      </c>
      <c r="D298" s="179">
        <v>168487718</v>
      </c>
      <c r="E298" s="179">
        <v>289317021.00999999</v>
      </c>
      <c r="F298" s="179">
        <v>265856064.63999999</v>
      </c>
    </row>
    <row r="299" spans="3:6">
      <c r="C299" s="68" t="s">
        <v>330</v>
      </c>
      <c r="D299" s="169">
        <v>2226093904</v>
      </c>
      <c r="E299" s="169">
        <v>3632469679.52</v>
      </c>
      <c r="F299" s="169">
        <v>3303122078.6799998</v>
      </c>
    </row>
    <row r="300" spans="3:6">
      <c r="C300" s="178" t="s">
        <v>322</v>
      </c>
      <c r="D300" s="179">
        <v>1744361889</v>
      </c>
      <c r="E300" s="179">
        <v>3414182967.52</v>
      </c>
      <c r="F300" s="179">
        <v>3164675037.5799999</v>
      </c>
    </row>
    <row r="301" spans="3:6">
      <c r="C301" s="180" t="s">
        <v>601</v>
      </c>
      <c r="D301" s="179">
        <v>5000000</v>
      </c>
      <c r="E301" s="179">
        <v>5000</v>
      </c>
      <c r="F301" s="179">
        <v>0</v>
      </c>
    </row>
    <row r="302" spans="3:6">
      <c r="C302" s="180" t="s">
        <v>602</v>
      </c>
      <c r="D302" s="179">
        <v>43219709</v>
      </c>
      <c r="E302" s="179">
        <v>26223039</v>
      </c>
      <c r="F302" s="179">
        <v>14848871.32</v>
      </c>
    </row>
    <row r="303" spans="3:6">
      <c r="C303" s="180" t="s">
        <v>603</v>
      </c>
      <c r="D303" s="179">
        <v>2025413</v>
      </c>
      <c r="E303" s="179">
        <v>1379409</v>
      </c>
      <c r="F303" s="179">
        <v>238584.72</v>
      </c>
    </row>
    <row r="304" spans="3:6">
      <c r="C304" s="180" t="s">
        <v>604</v>
      </c>
      <c r="D304" s="179">
        <v>10000000</v>
      </c>
      <c r="E304" s="179">
        <v>16063587</v>
      </c>
      <c r="F304" s="179">
        <v>6138080.3399999999</v>
      </c>
    </row>
    <row r="305" spans="3:6">
      <c r="C305" s="180" t="s">
        <v>605</v>
      </c>
      <c r="D305" s="179">
        <v>3181309</v>
      </c>
      <c r="E305" s="179">
        <v>4256672</v>
      </c>
      <c r="F305" s="179">
        <v>3405256.91</v>
      </c>
    </row>
    <row r="306" spans="3:6">
      <c r="C306" s="180" t="s">
        <v>606</v>
      </c>
      <c r="D306" s="179">
        <v>8367524</v>
      </c>
      <c r="E306" s="179">
        <v>2314592.36</v>
      </c>
      <c r="F306" s="179">
        <v>2201236.2400000002</v>
      </c>
    </row>
    <row r="307" spans="3:6">
      <c r="C307" s="180" t="s">
        <v>607</v>
      </c>
      <c r="D307" s="179">
        <v>12214957</v>
      </c>
      <c r="E307" s="179">
        <v>12214957</v>
      </c>
      <c r="F307" s="179">
        <v>0</v>
      </c>
    </row>
    <row r="308" spans="3:6">
      <c r="C308" s="180" t="s">
        <v>608</v>
      </c>
      <c r="D308" s="179">
        <v>11951551</v>
      </c>
      <c r="E308" s="179">
        <v>24445747</v>
      </c>
      <c r="F308" s="179">
        <v>4425000</v>
      </c>
    </row>
    <row r="309" spans="3:6">
      <c r="C309" s="180" t="s">
        <v>609</v>
      </c>
      <c r="D309" s="179">
        <v>31844312</v>
      </c>
      <c r="E309" s="179">
        <v>6426505</v>
      </c>
      <c r="F309" s="179">
        <v>1426504.85</v>
      </c>
    </row>
    <row r="310" spans="3:6">
      <c r="C310" s="180" t="s">
        <v>610</v>
      </c>
      <c r="D310" s="179">
        <v>24467133</v>
      </c>
      <c r="E310" s="179">
        <v>28367133</v>
      </c>
      <c r="F310" s="179">
        <v>15005409.039999999</v>
      </c>
    </row>
    <row r="311" spans="3:6">
      <c r="C311" s="180" t="s">
        <v>611</v>
      </c>
      <c r="D311" s="179">
        <v>50000000</v>
      </c>
      <c r="E311" s="179">
        <v>90781969.909999996</v>
      </c>
      <c r="F311" s="179">
        <v>77993437.969999999</v>
      </c>
    </row>
    <row r="312" spans="3:6">
      <c r="C312" s="180" t="s">
        <v>612</v>
      </c>
      <c r="D312" s="179">
        <v>0</v>
      </c>
      <c r="E312" s="179">
        <v>22074151.360000003</v>
      </c>
      <c r="F312" s="179">
        <v>16161488.539999999</v>
      </c>
    </row>
    <row r="313" spans="3:6">
      <c r="C313" s="180" t="s">
        <v>613</v>
      </c>
      <c r="D313" s="179">
        <v>38141743</v>
      </c>
      <c r="E313" s="179">
        <v>27247115</v>
      </c>
      <c r="F313" s="179">
        <v>22397050.969999999</v>
      </c>
    </row>
    <row r="314" spans="3:6">
      <c r="C314" s="180" t="s">
        <v>614</v>
      </c>
      <c r="D314" s="179">
        <v>31500968</v>
      </c>
      <c r="E314" s="179">
        <v>24608667</v>
      </c>
      <c r="F314" s="179">
        <v>24607035.399999999</v>
      </c>
    </row>
    <row r="315" spans="3:6">
      <c r="C315" s="180" t="s">
        <v>615</v>
      </c>
      <c r="D315" s="179">
        <v>2355166</v>
      </c>
      <c r="E315" s="179">
        <v>6643827</v>
      </c>
      <c r="F315" s="179">
        <v>5214524.8600000003</v>
      </c>
    </row>
    <row r="316" spans="3:6">
      <c r="C316" s="180" t="s">
        <v>616</v>
      </c>
      <c r="D316" s="179">
        <v>5000000</v>
      </c>
      <c r="E316" s="179">
        <v>2000000</v>
      </c>
      <c r="F316" s="179">
        <v>1969103.37</v>
      </c>
    </row>
    <row r="317" spans="3:6">
      <c r="C317" s="180" t="s">
        <v>617</v>
      </c>
      <c r="D317" s="179">
        <v>8311329</v>
      </c>
      <c r="E317" s="179">
        <v>2774501</v>
      </c>
      <c r="F317" s="179">
        <v>774500.8</v>
      </c>
    </row>
    <row r="318" spans="3:6">
      <c r="C318" s="180" t="s">
        <v>618</v>
      </c>
      <c r="D318" s="179">
        <v>4224748</v>
      </c>
      <c r="E318" s="179">
        <v>3578744</v>
      </c>
      <c r="F318" s="179">
        <v>1365610.61</v>
      </c>
    </row>
    <row r="319" spans="3:6">
      <c r="C319" s="180" t="s">
        <v>619</v>
      </c>
      <c r="D319" s="179">
        <v>8311369</v>
      </c>
      <c r="E319" s="179">
        <v>2649538</v>
      </c>
      <c r="F319" s="179">
        <v>281112.08</v>
      </c>
    </row>
    <row r="320" spans="3:6">
      <c r="C320" s="180" t="s">
        <v>1906</v>
      </c>
      <c r="D320" s="179">
        <v>0</v>
      </c>
      <c r="E320" s="179">
        <v>1530497</v>
      </c>
      <c r="F320" s="179">
        <v>1044496.98</v>
      </c>
    </row>
    <row r="321" spans="3:6">
      <c r="C321" s="180" t="s">
        <v>620</v>
      </c>
      <c r="D321" s="179">
        <v>3026487</v>
      </c>
      <c r="E321" s="179">
        <v>112445.6</v>
      </c>
      <c r="F321" s="179">
        <v>0</v>
      </c>
    </row>
    <row r="322" spans="3:6">
      <c r="C322" s="180" t="s">
        <v>621</v>
      </c>
      <c r="D322" s="179">
        <v>3026487</v>
      </c>
      <c r="E322" s="179">
        <v>112445.6</v>
      </c>
      <c r="F322" s="179">
        <v>0</v>
      </c>
    </row>
    <row r="323" spans="3:6">
      <c r="C323" s="180" t="s">
        <v>622</v>
      </c>
      <c r="D323" s="179">
        <v>3448179</v>
      </c>
      <c r="E323" s="179">
        <v>112086.99</v>
      </c>
      <c r="F323" s="179">
        <v>0</v>
      </c>
    </row>
    <row r="324" spans="3:6">
      <c r="C324" s="180" t="s">
        <v>623</v>
      </c>
      <c r="D324" s="179">
        <v>27191764</v>
      </c>
      <c r="E324" s="179">
        <v>5537203</v>
      </c>
      <c r="F324" s="179">
        <v>3768105.6399999997</v>
      </c>
    </row>
    <row r="325" spans="3:6">
      <c r="C325" s="180" t="s">
        <v>624</v>
      </c>
      <c r="D325" s="179">
        <v>5879038</v>
      </c>
      <c r="E325" s="179">
        <v>100</v>
      </c>
      <c r="F325" s="179">
        <v>0</v>
      </c>
    </row>
    <row r="326" spans="3:6">
      <c r="C326" s="180" t="s">
        <v>625</v>
      </c>
      <c r="D326" s="179">
        <v>5879038</v>
      </c>
      <c r="E326" s="179">
        <v>2000000</v>
      </c>
      <c r="F326" s="179">
        <v>0</v>
      </c>
    </row>
    <row r="327" spans="3:6">
      <c r="C327" s="180" t="s">
        <v>626</v>
      </c>
      <c r="D327" s="179">
        <v>42655051</v>
      </c>
      <c r="E327" s="179">
        <v>24595659.649999999</v>
      </c>
      <c r="F327" s="179">
        <v>24595022.34</v>
      </c>
    </row>
    <row r="328" spans="3:6">
      <c r="C328" s="180" t="s">
        <v>627</v>
      </c>
      <c r="D328" s="179">
        <v>8722081</v>
      </c>
      <c r="E328" s="179">
        <v>100</v>
      </c>
      <c r="F328" s="179">
        <v>0</v>
      </c>
    </row>
    <row r="329" spans="3:6">
      <c r="C329" s="180" t="s">
        <v>628</v>
      </c>
      <c r="D329" s="179">
        <v>3448179</v>
      </c>
      <c r="E329" s="179">
        <v>2802175</v>
      </c>
      <c r="F329" s="179">
        <v>0</v>
      </c>
    </row>
    <row r="330" spans="3:6">
      <c r="C330" s="180" t="s">
        <v>629</v>
      </c>
      <c r="D330" s="179">
        <v>9542834</v>
      </c>
      <c r="E330" s="179">
        <v>0</v>
      </c>
      <c r="F330" s="179">
        <v>0</v>
      </c>
    </row>
    <row r="331" spans="3:6">
      <c r="C331" s="180" t="s">
        <v>630</v>
      </c>
      <c r="D331" s="179">
        <v>4550604</v>
      </c>
      <c r="E331" s="179">
        <v>111238.07</v>
      </c>
      <c r="F331" s="179">
        <v>0</v>
      </c>
    </row>
    <row r="332" spans="3:6">
      <c r="C332" s="180" t="s">
        <v>631</v>
      </c>
      <c r="D332" s="179">
        <v>20000000</v>
      </c>
      <c r="E332" s="179">
        <v>45000000</v>
      </c>
      <c r="F332" s="179">
        <v>45000000</v>
      </c>
    </row>
    <row r="333" spans="3:6">
      <c r="C333" s="180" t="s">
        <v>632</v>
      </c>
      <c r="D333" s="179">
        <v>13139317</v>
      </c>
      <c r="E333" s="179">
        <v>106625.73</v>
      </c>
      <c r="F333" s="179">
        <v>0</v>
      </c>
    </row>
    <row r="334" spans="3:6">
      <c r="C334" s="180" t="s">
        <v>633</v>
      </c>
      <c r="D334" s="179">
        <v>40000000</v>
      </c>
      <c r="E334" s="179">
        <v>193070268</v>
      </c>
      <c r="F334" s="179">
        <v>165013032.53999999</v>
      </c>
    </row>
    <row r="335" spans="3:6">
      <c r="C335" s="180" t="s">
        <v>634</v>
      </c>
      <c r="D335" s="179">
        <v>30000000</v>
      </c>
      <c r="E335" s="179">
        <v>251303374</v>
      </c>
      <c r="F335" s="179">
        <v>241726017.44</v>
      </c>
    </row>
    <row r="336" spans="3:6">
      <c r="C336" s="180" t="s">
        <v>635</v>
      </c>
      <c r="D336" s="179">
        <v>7286083</v>
      </c>
      <c r="E336" s="179">
        <v>100.08</v>
      </c>
      <c r="F336" s="179">
        <v>0</v>
      </c>
    </row>
    <row r="337" spans="3:6">
      <c r="C337" s="180" t="s">
        <v>636</v>
      </c>
      <c r="D337" s="179">
        <v>6021071</v>
      </c>
      <c r="E337" s="179">
        <v>100</v>
      </c>
      <c r="F337" s="179">
        <v>0</v>
      </c>
    </row>
    <row r="338" spans="3:6">
      <c r="C338" s="180" t="s">
        <v>637</v>
      </c>
      <c r="D338" s="179">
        <v>10000000</v>
      </c>
      <c r="E338" s="179">
        <v>7500000</v>
      </c>
      <c r="F338" s="179">
        <v>7500000</v>
      </c>
    </row>
    <row r="339" spans="3:6">
      <c r="C339" s="180" t="s">
        <v>638</v>
      </c>
      <c r="D339" s="179">
        <v>15376092</v>
      </c>
      <c r="E339" s="179">
        <v>13526961</v>
      </c>
      <c r="F339" s="179">
        <v>0</v>
      </c>
    </row>
    <row r="340" spans="3:6">
      <c r="C340" s="180" t="s">
        <v>639</v>
      </c>
      <c r="D340" s="179">
        <v>5103175</v>
      </c>
      <c r="E340" s="179">
        <v>102643.82</v>
      </c>
      <c r="F340" s="179">
        <v>0</v>
      </c>
    </row>
    <row r="341" spans="3:6">
      <c r="C341" s="180" t="s">
        <v>640</v>
      </c>
      <c r="D341" s="179">
        <v>75940047</v>
      </c>
      <c r="E341" s="179">
        <v>42497566</v>
      </c>
      <c r="F341" s="179">
        <v>42497326.200000003</v>
      </c>
    </row>
    <row r="342" spans="3:6">
      <c r="C342" s="180" t="s">
        <v>641</v>
      </c>
      <c r="D342" s="179">
        <v>7330508</v>
      </c>
      <c r="E342" s="179">
        <v>103497.58</v>
      </c>
      <c r="F342" s="179">
        <v>0</v>
      </c>
    </row>
    <row r="343" spans="3:6">
      <c r="C343" s="180" t="s">
        <v>642</v>
      </c>
      <c r="D343" s="179">
        <v>7330508</v>
      </c>
      <c r="E343" s="179">
        <v>100.58</v>
      </c>
      <c r="F343" s="179">
        <v>0</v>
      </c>
    </row>
    <row r="344" spans="3:6">
      <c r="C344" s="180" t="s">
        <v>643</v>
      </c>
      <c r="D344" s="179">
        <v>761695</v>
      </c>
      <c r="E344" s="179">
        <v>109272</v>
      </c>
      <c r="F344" s="179">
        <v>0</v>
      </c>
    </row>
    <row r="345" spans="3:6">
      <c r="C345" s="180" t="s">
        <v>644</v>
      </c>
      <c r="D345" s="179">
        <v>761695</v>
      </c>
      <c r="E345" s="179">
        <v>109272</v>
      </c>
      <c r="F345" s="179">
        <v>0</v>
      </c>
    </row>
    <row r="346" spans="3:6">
      <c r="C346" s="180" t="s">
        <v>645</v>
      </c>
      <c r="D346" s="179">
        <v>1384399</v>
      </c>
      <c r="E346" s="179">
        <v>104910</v>
      </c>
      <c r="F346" s="179">
        <v>0</v>
      </c>
    </row>
    <row r="347" spans="3:6">
      <c r="C347" s="180" t="s">
        <v>646</v>
      </c>
      <c r="D347" s="179">
        <v>0</v>
      </c>
      <c r="E347" s="179">
        <v>3185158.6599999997</v>
      </c>
      <c r="F347" s="179">
        <v>2995401.4</v>
      </c>
    </row>
    <row r="348" spans="3:6">
      <c r="C348" s="180" t="s">
        <v>647</v>
      </c>
      <c r="D348" s="179">
        <v>761695</v>
      </c>
      <c r="E348" s="179">
        <v>109272</v>
      </c>
      <c r="F348" s="179">
        <v>0</v>
      </c>
    </row>
    <row r="349" spans="3:6">
      <c r="C349" s="180" t="s">
        <v>648</v>
      </c>
      <c r="D349" s="179">
        <v>7233108</v>
      </c>
      <c r="E349" s="179">
        <v>102036.58</v>
      </c>
      <c r="F349" s="179">
        <v>0</v>
      </c>
    </row>
    <row r="350" spans="3:6">
      <c r="C350" s="180" t="s">
        <v>649</v>
      </c>
      <c r="D350" s="179">
        <v>12167387</v>
      </c>
      <c r="E350" s="179">
        <v>115213.43</v>
      </c>
      <c r="F350" s="179">
        <v>0</v>
      </c>
    </row>
    <row r="351" spans="3:6">
      <c r="C351" s="180" t="s">
        <v>650</v>
      </c>
      <c r="D351" s="179">
        <v>10000000</v>
      </c>
      <c r="E351" s="179">
        <v>14000000</v>
      </c>
      <c r="F351" s="179">
        <v>14000000</v>
      </c>
    </row>
    <row r="352" spans="3:6">
      <c r="C352" s="180" t="s">
        <v>651</v>
      </c>
      <c r="D352" s="179">
        <v>53185650</v>
      </c>
      <c r="E352" s="179">
        <v>43099428</v>
      </c>
      <c r="F352" s="179">
        <v>42546726</v>
      </c>
    </row>
    <row r="353" spans="3:6">
      <c r="C353" s="180" t="s">
        <v>652</v>
      </c>
      <c r="D353" s="179">
        <v>12167387</v>
      </c>
      <c r="E353" s="179">
        <v>115213.43</v>
      </c>
      <c r="F353" s="179">
        <v>0</v>
      </c>
    </row>
    <row r="354" spans="3:6">
      <c r="C354" s="180" t="s">
        <v>653</v>
      </c>
      <c r="D354" s="179">
        <v>12167387</v>
      </c>
      <c r="E354" s="179">
        <v>115213.43</v>
      </c>
      <c r="F354" s="179">
        <v>0</v>
      </c>
    </row>
    <row r="355" spans="3:6">
      <c r="C355" s="180" t="s">
        <v>654</v>
      </c>
      <c r="D355" s="179">
        <v>5098639</v>
      </c>
      <c r="E355" s="179">
        <v>102549.22</v>
      </c>
      <c r="F355" s="179">
        <v>0</v>
      </c>
    </row>
    <row r="356" spans="3:6">
      <c r="C356" s="180" t="s">
        <v>655</v>
      </c>
      <c r="D356" s="179">
        <v>20929582</v>
      </c>
      <c r="E356" s="179">
        <v>0</v>
      </c>
      <c r="F356" s="179">
        <v>0</v>
      </c>
    </row>
    <row r="357" spans="3:6">
      <c r="C357" s="180" t="s">
        <v>656</v>
      </c>
      <c r="D357" s="179">
        <v>5098639</v>
      </c>
      <c r="E357" s="179">
        <v>102549.22</v>
      </c>
      <c r="F357" s="179">
        <v>0</v>
      </c>
    </row>
    <row r="358" spans="3:6">
      <c r="C358" s="180" t="s">
        <v>657</v>
      </c>
      <c r="D358" s="179">
        <v>5098639</v>
      </c>
      <c r="E358" s="179">
        <v>102549.22</v>
      </c>
      <c r="F358" s="179">
        <v>0</v>
      </c>
    </row>
    <row r="359" spans="3:6">
      <c r="C359" s="180" t="s">
        <v>658</v>
      </c>
      <c r="D359" s="179">
        <v>361715383</v>
      </c>
      <c r="E359" s="179">
        <v>1835764844.8299999</v>
      </c>
      <c r="F359" s="179">
        <v>1832295203.7800002</v>
      </c>
    </row>
    <row r="360" spans="3:6">
      <c r="C360" s="180" t="s">
        <v>659</v>
      </c>
      <c r="D360" s="179">
        <v>8572349</v>
      </c>
      <c r="E360" s="179">
        <v>3989393</v>
      </c>
      <c r="F360" s="179">
        <v>0</v>
      </c>
    </row>
    <row r="361" spans="3:6">
      <c r="C361" s="180" t="s">
        <v>1873</v>
      </c>
      <c r="D361" s="179">
        <v>0</v>
      </c>
      <c r="E361" s="179">
        <v>100</v>
      </c>
      <c r="F361" s="179">
        <v>0</v>
      </c>
    </row>
    <row r="362" spans="3:6">
      <c r="C362" s="180" t="s">
        <v>660</v>
      </c>
      <c r="D362" s="179">
        <v>45982468</v>
      </c>
      <c r="E362" s="179">
        <v>208224370</v>
      </c>
      <c r="F362" s="179">
        <v>202426452.64000002</v>
      </c>
    </row>
    <row r="363" spans="3:6">
      <c r="C363" s="180" t="s">
        <v>661</v>
      </c>
      <c r="D363" s="179">
        <v>41691694</v>
      </c>
      <c r="E363" s="179">
        <v>30298185</v>
      </c>
      <c r="F363" s="179">
        <v>29751911.449999999</v>
      </c>
    </row>
    <row r="364" spans="3:6">
      <c r="C364" s="180" t="s">
        <v>662</v>
      </c>
      <c r="D364" s="179">
        <v>4120000</v>
      </c>
      <c r="E364" s="179">
        <v>311068.56</v>
      </c>
      <c r="F364" s="179">
        <v>0</v>
      </c>
    </row>
    <row r="365" spans="3:6">
      <c r="C365" s="180" t="s">
        <v>663</v>
      </c>
      <c r="D365" s="179">
        <v>105141182</v>
      </c>
      <c r="E365" s="179">
        <v>75792822</v>
      </c>
      <c r="F365" s="179">
        <v>75544140.620000005</v>
      </c>
    </row>
    <row r="366" spans="3:6">
      <c r="C366" s="180" t="s">
        <v>664</v>
      </c>
      <c r="D366" s="179">
        <v>1000000</v>
      </c>
      <c r="E366" s="179">
        <v>0</v>
      </c>
      <c r="F366" s="179">
        <v>0</v>
      </c>
    </row>
    <row r="367" spans="3:6">
      <c r="C367" s="180" t="s">
        <v>665</v>
      </c>
      <c r="D367" s="179">
        <v>40000000</v>
      </c>
      <c r="E367" s="179">
        <v>35177341.609999999</v>
      </c>
      <c r="F367" s="179">
        <v>35177341.609999999</v>
      </c>
    </row>
    <row r="368" spans="3:6">
      <c r="C368" s="180" t="s">
        <v>666</v>
      </c>
      <c r="D368" s="179">
        <v>58295592</v>
      </c>
      <c r="E368" s="179">
        <v>262</v>
      </c>
      <c r="F368" s="179">
        <v>0</v>
      </c>
    </row>
    <row r="369" spans="3:6">
      <c r="C369" s="180" t="s">
        <v>667</v>
      </c>
      <c r="D369" s="179">
        <v>30074683</v>
      </c>
      <c r="E369" s="179">
        <v>1000</v>
      </c>
      <c r="F369" s="179">
        <v>0</v>
      </c>
    </row>
    <row r="370" spans="3:6">
      <c r="C370" s="180" t="s">
        <v>668</v>
      </c>
      <c r="D370" s="179">
        <v>33000000</v>
      </c>
      <c r="E370" s="179">
        <v>12000000</v>
      </c>
      <c r="F370" s="179">
        <v>12000000</v>
      </c>
    </row>
    <row r="371" spans="3:6">
      <c r="C371" s="180" t="s">
        <v>669</v>
      </c>
      <c r="D371" s="179">
        <v>129753211</v>
      </c>
      <c r="E371" s="179">
        <v>86035256</v>
      </c>
      <c r="F371" s="179">
        <v>35500000</v>
      </c>
    </row>
    <row r="372" spans="3:6">
      <c r="C372" s="180" t="s">
        <v>670</v>
      </c>
      <c r="D372" s="179">
        <v>0</v>
      </c>
      <c r="E372" s="179">
        <v>106000000</v>
      </c>
      <c r="F372" s="179">
        <v>88372882.359999999</v>
      </c>
    </row>
    <row r="373" spans="3:6">
      <c r="C373" s="180" t="s">
        <v>671</v>
      </c>
      <c r="D373" s="179">
        <v>83185651</v>
      </c>
      <c r="E373" s="179">
        <v>64935345</v>
      </c>
      <c r="F373" s="179">
        <v>64468168.560000002</v>
      </c>
    </row>
    <row r="374" spans="3:6">
      <c r="C374" s="178" t="s">
        <v>323</v>
      </c>
      <c r="D374" s="179">
        <v>98434809</v>
      </c>
      <c r="E374" s="179">
        <v>138914572</v>
      </c>
      <c r="F374" s="179">
        <v>138447041.09999999</v>
      </c>
    </row>
    <row r="375" spans="3:6">
      <c r="C375" s="180" t="s">
        <v>672</v>
      </c>
      <c r="D375" s="179">
        <v>3922442</v>
      </c>
      <c r="E375" s="179">
        <v>3922442</v>
      </c>
      <c r="F375" s="179">
        <v>3900000</v>
      </c>
    </row>
    <row r="376" spans="3:6">
      <c r="C376" s="180" t="s">
        <v>673</v>
      </c>
      <c r="D376" s="179">
        <v>355985</v>
      </c>
      <c r="E376" s="179">
        <v>0</v>
      </c>
      <c r="F376" s="179">
        <v>0</v>
      </c>
    </row>
    <row r="377" spans="3:6">
      <c r="C377" s="180" t="s">
        <v>674</v>
      </c>
      <c r="D377" s="179">
        <v>5000000</v>
      </c>
      <c r="E377" s="179">
        <v>5000</v>
      </c>
      <c r="F377" s="179">
        <v>0</v>
      </c>
    </row>
    <row r="378" spans="3:6">
      <c r="C378" s="180" t="s">
        <v>675</v>
      </c>
      <c r="D378" s="179">
        <v>43156382</v>
      </c>
      <c r="E378" s="179">
        <v>5</v>
      </c>
      <c r="F378" s="179">
        <v>0</v>
      </c>
    </row>
    <row r="379" spans="3:6">
      <c r="C379" s="180" t="s">
        <v>660</v>
      </c>
      <c r="D379" s="179">
        <v>45000000</v>
      </c>
      <c r="E379" s="179">
        <v>133987125</v>
      </c>
      <c r="F379" s="179">
        <v>133986777.33</v>
      </c>
    </row>
    <row r="380" spans="3:6">
      <c r="C380" s="180" t="s">
        <v>669</v>
      </c>
      <c r="D380" s="179">
        <v>1000000</v>
      </c>
      <c r="E380" s="179">
        <v>1000000</v>
      </c>
      <c r="F380" s="179">
        <v>560263.77</v>
      </c>
    </row>
    <row r="381" spans="3:6">
      <c r="C381" s="178" t="s">
        <v>325</v>
      </c>
      <c r="D381" s="179">
        <v>237320066</v>
      </c>
      <c r="E381" s="179">
        <v>0</v>
      </c>
      <c r="F381" s="179">
        <v>0</v>
      </c>
    </row>
    <row r="382" spans="3:6">
      <c r="C382" s="180" t="s">
        <v>608</v>
      </c>
      <c r="D382" s="179">
        <v>237320066</v>
      </c>
      <c r="E382" s="179">
        <v>0</v>
      </c>
      <c r="F382" s="179">
        <v>0</v>
      </c>
    </row>
    <row r="383" spans="3:6">
      <c r="C383" s="178" t="s">
        <v>331</v>
      </c>
      <c r="D383" s="179">
        <v>145977140</v>
      </c>
      <c r="E383" s="179">
        <v>79372140</v>
      </c>
      <c r="F383" s="179">
        <v>0</v>
      </c>
    </row>
    <row r="384" spans="3:6">
      <c r="C384" s="180" t="s">
        <v>607</v>
      </c>
      <c r="D384" s="179">
        <v>79372140</v>
      </c>
      <c r="E384" s="179">
        <v>79372140</v>
      </c>
      <c r="F384" s="179">
        <v>0</v>
      </c>
    </row>
    <row r="385" spans="3:6">
      <c r="C385" s="180" t="s">
        <v>608</v>
      </c>
      <c r="D385" s="179">
        <v>66605000</v>
      </c>
      <c r="E385" s="179">
        <v>0</v>
      </c>
      <c r="F385" s="179">
        <v>0</v>
      </c>
    </row>
    <row r="386" spans="3:6">
      <c r="C386" s="68" t="s">
        <v>332</v>
      </c>
      <c r="D386" s="169">
        <v>542758310</v>
      </c>
      <c r="E386" s="169">
        <v>1866889562.9000001</v>
      </c>
      <c r="F386" s="169">
        <v>1588122895.75</v>
      </c>
    </row>
    <row r="387" spans="3:6">
      <c r="C387" s="178" t="s">
        <v>322</v>
      </c>
      <c r="D387" s="179">
        <v>522690848</v>
      </c>
      <c r="E387" s="179">
        <v>1700134220.3800001</v>
      </c>
      <c r="F387" s="179">
        <v>1422255692.73</v>
      </c>
    </row>
    <row r="388" spans="3:6">
      <c r="C388" s="180" t="s">
        <v>676</v>
      </c>
      <c r="D388" s="179">
        <v>35501007</v>
      </c>
      <c r="E388" s="179">
        <v>27678598</v>
      </c>
      <c r="F388" s="179">
        <v>27635151.050000001</v>
      </c>
    </row>
    <row r="389" spans="3:6">
      <c r="C389" s="180" t="s">
        <v>677</v>
      </c>
      <c r="D389" s="179">
        <v>24367708</v>
      </c>
      <c r="E389" s="179">
        <v>27615290.469999999</v>
      </c>
      <c r="F389" s="179">
        <v>25147637.280000001</v>
      </c>
    </row>
    <row r="390" spans="3:6">
      <c r="C390" s="180" t="s">
        <v>678</v>
      </c>
      <c r="D390" s="179">
        <v>37821946</v>
      </c>
      <c r="E390" s="179">
        <v>30016423</v>
      </c>
      <c r="F390" s="179">
        <v>29955638</v>
      </c>
    </row>
    <row r="391" spans="3:6">
      <c r="C391" s="180" t="s">
        <v>679</v>
      </c>
      <c r="D391" s="179">
        <v>7036873</v>
      </c>
      <c r="E391" s="179">
        <v>294694</v>
      </c>
      <c r="F391" s="179">
        <v>0</v>
      </c>
    </row>
    <row r="392" spans="3:6">
      <c r="C392" s="180" t="s">
        <v>680</v>
      </c>
      <c r="D392" s="179">
        <v>2400521</v>
      </c>
      <c r="E392" s="179">
        <v>4139482</v>
      </c>
      <c r="F392" s="179">
        <v>3316375.28</v>
      </c>
    </row>
    <row r="393" spans="3:6">
      <c r="C393" s="180" t="s">
        <v>681</v>
      </c>
      <c r="D393" s="179">
        <v>2200407</v>
      </c>
      <c r="E393" s="179">
        <v>108808</v>
      </c>
      <c r="F393" s="179">
        <v>0</v>
      </c>
    </row>
    <row r="394" spans="3:6">
      <c r="C394" s="180" t="s">
        <v>682</v>
      </c>
      <c r="D394" s="179">
        <v>5848496</v>
      </c>
      <c r="E394" s="179">
        <v>113774.24</v>
      </c>
      <c r="F394" s="179">
        <v>0</v>
      </c>
    </row>
    <row r="395" spans="3:6">
      <c r="C395" s="180" t="s">
        <v>683</v>
      </c>
      <c r="D395" s="179">
        <v>57660333</v>
      </c>
      <c r="E395" s="179">
        <v>14379606</v>
      </c>
      <c r="F395" s="179">
        <v>10484996.07</v>
      </c>
    </row>
    <row r="396" spans="3:6">
      <c r="C396" s="180" t="s">
        <v>684</v>
      </c>
      <c r="D396" s="179">
        <v>30000000</v>
      </c>
      <c r="E396" s="179">
        <v>39500000</v>
      </c>
      <c r="F396" s="179">
        <v>29999456.84</v>
      </c>
    </row>
    <row r="397" spans="3:6">
      <c r="C397" s="180" t="s">
        <v>685</v>
      </c>
      <c r="D397" s="179">
        <v>0</v>
      </c>
      <c r="E397" s="179">
        <v>1292687.92</v>
      </c>
      <c r="F397" s="179">
        <v>0</v>
      </c>
    </row>
    <row r="398" spans="3:6">
      <c r="C398" s="180" t="s">
        <v>1984</v>
      </c>
      <c r="D398" s="179">
        <v>0</v>
      </c>
      <c r="E398" s="179">
        <v>380849000</v>
      </c>
      <c r="F398" s="179">
        <v>338559320.89999998</v>
      </c>
    </row>
    <row r="399" spans="3:6">
      <c r="C399" s="180" t="s">
        <v>686</v>
      </c>
      <c r="D399" s="179">
        <v>55000000</v>
      </c>
      <c r="E399" s="179">
        <v>99346725</v>
      </c>
      <c r="F399" s="179">
        <v>99346722.640000001</v>
      </c>
    </row>
    <row r="400" spans="3:6">
      <c r="C400" s="180" t="s">
        <v>687</v>
      </c>
      <c r="D400" s="179">
        <v>0</v>
      </c>
      <c r="E400" s="179">
        <v>261967.95</v>
      </c>
      <c r="F400" s="179">
        <v>0</v>
      </c>
    </row>
    <row r="401" spans="3:6">
      <c r="C401" s="180" t="s">
        <v>688</v>
      </c>
      <c r="D401" s="179">
        <v>2000000</v>
      </c>
      <c r="E401" s="179">
        <v>2175000</v>
      </c>
      <c r="F401" s="179">
        <v>0</v>
      </c>
    </row>
    <row r="402" spans="3:6">
      <c r="C402" s="180" t="s">
        <v>689</v>
      </c>
      <c r="D402" s="179">
        <v>7331935</v>
      </c>
      <c r="E402" s="179">
        <v>103519.09</v>
      </c>
      <c r="F402" s="179">
        <v>0</v>
      </c>
    </row>
    <row r="403" spans="3:6">
      <c r="C403" s="180" t="s">
        <v>690</v>
      </c>
      <c r="D403" s="179">
        <v>0</v>
      </c>
      <c r="E403" s="179">
        <v>3050194.4099999997</v>
      </c>
      <c r="F403" s="179">
        <v>0</v>
      </c>
    </row>
    <row r="404" spans="3:6">
      <c r="C404" s="180" t="s">
        <v>691</v>
      </c>
      <c r="D404" s="179">
        <v>30000000</v>
      </c>
      <c r="E404" s="179">
        <v>22900059.699999999</v>
      </c>
      <c r="F404" s="179">
        <v>22863557.329999998</v>
      </c>
    </row>
    <row r="405" spans="3:6">
      <c r="C405" s="180" t="s">
        <v>692</v>
      </c>
      <c r="D405" s="179">
        <v>30581085</v>
      </c>
      <c r="E405" s="179">
        <v>23061008</v>
      </c>
      <c r="F405" s="179">
        <v>23000000</v>
      </c>
    </row>
    <row r="406" spans="3:6">
      <c r="C406" s="180" t="s">
        <v>1874</v>
      </c>
      <c r="D406" s="179">
        <v>0</v>
      </c>
      <c r="E406" s="179">
        <v>1628108</v>
      </c>
      <c r="F406" s="179">
        <v>0</v>
      </c>
    </row>
    <row r="407" spans="3:6">
      <c r="C407" s="180" t="s">
        <v>693</v>
      </c>
      <c r="D407" s="179">
        <v>33147489</v>
      </c>
      <c r="E407" s="179">
        <v>25715505</v>
      </c>
      <c r="F407" s="179">
        <v>25715505</v>
      </c>
    </row>
    <row r="408" spans="3:6">
      <c r="C408" s="180" t="s">
        <v>694</v>
      </c>
      <c r="D408" s="179">
        <v>42313597</v>
      </c>
      <c r="E408" s="179">
        <v>36650994</v>
      </c>
      <c r="F408" s="179">
        <v>36639463.57</v>
      </c>
    </row>
    <row r="409" spans="3:6">
      <c r="C409" s="180" t="s">
        <v>695</v>
      </c>
      <c r="D409" s="179">
        <v>9114710</v>
      </c>
      <c r="E409" s="179">
        <v>5114710</v>
      </c>
      <c r="F409" s="179">
        <v>1993343.39</v>
      </c>
    </row>
    <row r="410" spans="3:6">
      <c r="C410" s="180" t="s">
        <v>696</v>
      </c>
      <c r="D410" s="179">
        <v>1388002</v>
      </c>
      <c r="E410" s="179">
        <v>0</v>
      </c>
      <c r="F410" s="179">
        <v>0</v>
      </c>
    </row>
    <row r="411" spans="3:6">
      <c r="C411" s="180" t="s">
        <v>697</v>
      </c>
      <c r="D411" s="179">
        <v>714679</v>
      </c>
      <c r="E411" s="179">
        <v>714679</v>
      </c>
      <c r="F411" s="179">
        <v>0</v>
      </c>
    </row>
    <row r="412" spans="3:6">
      <c r="C412" s="180" t="s">
        <v>698</v>
      </c>
      <c r="D412" s="179">
        <v>83038632</v>
      </c>
      <c r="E412" s="179">
        <v>266276171</v>
      </c>
      <c r="F412" s="179">
        <v>265728413.19999999</v>
      </c>
    </row>
    <row r="413" spans="3:6">
      <c r="C413" s="180" t="s">
        <v>699</v>
      </c>
      <c r="D413" s="179">
        <v>25223428</v>
      </c>
      <c r="E413" s="179">
        <v>687147215.60000002</v>
      </c>
      <c r="F413" s="179">
        <v>481870112.18000001</v>
      </c>
    </row>
    <row r="414" spans="3:6">
      <c r="C414" s="178" t="s">
        <v>323</v>
      </c>
      <c r="D414" s="179">
        <v>20067462</v>
      </c>
      <c r="E414" s="179">
        <v>166755342.52000001</v>
      </c>
      <c r="F414" s="179">
        <v>165867203.02000001</v>
      </c>
    </row>
    <row r="415" spans="3:6">
      <c r="C415" s="180" t="s">
        <v>700</v>
      </c>
      <c r="D415" s="179">
        <v>67462</v>
      </c>
      <c r="E415" s="179">
        <v>721942.52</v>
      </c>
      <c r="F415" s="179">
        <v>721942.02</v>
      </c>
    </row>
    <row r="416" spans="3:6">
      <c r="C416" s="180" t="s">
        <v>699</v>
      </c>
      <c r="D416" s="179">
        <v>20000000</v>
      </c>
      <c r="E416" s="179">
        <v>166033400</v>
      </c>
      <c r="F416" s="179">
        <v>165145261</v>
      </c>
    </row>
    <row r="417" spans="3:6">
      <c r="C417" s="68" t="s">
        <v>333</v>
      </c>
      <c r="D417" s="169">
        <v>1835873973</v>
      </c>
      <c r="E417" s="169">
        <v>1058239833.74</v>
      </c>
      <c r="F417" s="169">
        <v>850544581.34000003</v>
      </c>
    </row>
    <row r="418" spans="3:6">
      <c r="C418" s="178" t="s">
        <v>322</v>
      </c>
      <c r="D418" s="179">
        <v>1691564330</v>
      </c>
      <c r="E418" s="179">
        <v>811526511.52999997</v>
      </c>
      <c r="F418" s="179">
        <v>656057664.16000009</v>
      </c>
    </row>
    <row r="419" spans="3:6">
      <c r="C419" s="180" t="s">
        <v>701</v>
      </c>
      <c r="D419" s="179">
        <v>53828367</v>
      </c>
      <c r="E419" s="179">
        <v>400</v>
      </c>
      <c r="F419" s="179">
        <v>0</v>
      </c>
    </row>
    <row r="420" spans="3:6">
      <c r="C420" s="180" t="s">
        <v>702</v>
      </c>
      <c r="D420" s="179">
        <v>73520872</v>
      </c>
      <c r="E420" s="179">
        <v>52520872</v>
      </c>
      <c r="F420" s="179">
        <v>20766162.530000001</v>
      </c>
    </row>
    <row r="421" spans="3:6">
      <c r="C421" s="180" t="s">
        <v>703</v>
      </c>
      <c r="D421" s="179">
        <v>5000000</v>
      </c>
      <c r="E421" s="179">
        <v>2215660</v>
      </c>
      <c r="F421" s="179">
        <v>1215659.1599999999</v>
      </c>
    </row>
    <row r="422" spans="3:6">
      <c r="C422" s="180" t="s">
        <v>704</v>
      </c>
      <c r="D422" s="179">
        <v>11814538</v>
      </c>
      <c r="E422" s="179">
        <v>11814538</v>
      </c>
      <c r="F422" s="179">
        <v>0</v>
      </c>
    </row>
    <row r="423" spans="3:6">
      <c r="C423" s="180" t="s">
        <v>705</v>
      </c>
      <c r="D423" s="179">
        <v>16115496</v>
      </c>
      <c r="E423" s="179">
        <v>25000000</v>
      </c>
      <c r="F423" s="179">
        <v>0</v>
      </c>
    </row>
    <row r="424" spans="3:6">
      <c r="C424" s="180" t="s">
        <v>706</v>
      </c>
      <c r="D424" s="179">
        <v>260000000</v>
      </c>
      <c r="E424" s="179">
        <v>2000000</v>
      </c>
      <c r="F424" s="179">
        <v>0</v>
      </c>
    </row>
    <row r="425" spans="3:6">
      <c r="C425" s="180" t="s">
        <v>707</v>
      </c>
      <c r="D425" s="179">
        <v>2335247</v>
      </c>
      <c r="E425" s="179">
        <v>0</v>
      </c>
      <c r="F425" s="179">
        <v>0</v>
      </c>
    </row>
    <row r="426" spans="3:6">
      <c r="C426" s="180" t="s">
        <v>708</v>
      </c>
      <c r="D426" s="179">
        <v>119460239</v>
      </c>
      <c r="E426" s="179">
        <v>140218963</v>
      </c>
      <c r="F426" s="179">
        <v>130207431.17</v>
      </c>
    </row>
    <row r="427" spans="3:6">
      <c r="C427" s="180" t="s">
        <v>709</v>
      </c>
      <c r="D427" s="179">
        <v>7306888</v>
      </c>
      <c r="E427" s="179">
        <v>4156811</v>
      </c>
      <c r="F427" s="179">
        <v>0</v>
      </c>
    </row>
    <row r="428" spans="3:6">
      <c r="C428" s="180" t="s">
        <v>710</v>
      </c>
      <c r="D428" s="179">
        <v>56778348</v>
      </c>
      <c r="E428" s="179">
        <v>150563948</v>
      </c>
      <c r="F428" s="179">
        <v>150563812.31</v>
      </c>
    </row>
    <row r="429" spans="3:6">
      <c r="C429" s="180" t="s">
        <v>711</v>
      </c>
      <c r="D429" s="179">
        <v>2030470</v>
      </c>
      <c r="E429" s="179">
        <v>3319466</v>
      </c>
      <c r="F429" s="179">
        <v>2653210.75</v>
      </c>
    </row>
    <row r="430" spans="3:6">
      <c r="C430" s="180" t="s">
        <v>712</v>
      </c>
      <c r="D430" s="179">
        <v>0</v>
      </c>
      <c r="E430" s="179">
        <v>2128331.58</v>
      </c>
      <c r="F430" s="179">
        <v>1628330.82</v>
      </c>
    </row>
    <row r="431" spans="3:6">
      <c r="C431" s="180" t="s">
        <v>713</v>
      </c>
      <c r="D431" s="179">
        <v>7851414</v>
      </c>
      <c r="E431" s="179">
        <v>1287061</v>
      </c>
      <c r="F431" s="179">
        <v>0</v>
      </c>
    </row>
    <row r="432" spans="3:6">
      <c r="C432" s="180" t="s">
        <v>714</v>
      </c>
      <c r="D432" s="179">
        <v>2030470</v>
      </c>
      <c r="E432" s="179">
        <v>110757</v>
      </c>
      <c r="F432" s="179">
        <v>0</v>
      </c>
    </row>
    <row r="433" spans="3:6">
      <c r="C433" s="180" t="s">
        <v>715</v>
      </c>
      <c r="D433" s="179">
        <v>1340925</v>
      </c>
      <c r="E433" s="179">
        <v>148532</v>
      </c>
      <c r="F433" s="179">
        <v>0</v>
      </c>
    </row>
    <row r="434" spans="3:6">
      <c r="C434" s="180" t="s">
        <v>716</v>
      </c>
      <c r="D434" s="179">
        <v>1394931</v>
      </c>
      <c r="E434" s="179">
        <v>1179596</v>
      </c>
      <c r="F434" s="179">
        <v>755063.19</v>
      </c>
    </row>
    <row r="435" spans="3:6">
      <c r="C435" s="180" t="s">
        <v>1907</v>
      </c>
      <c r="D435" s="179">
        <v>0</v>
      </c>
      <c r="E435" s="179">
        <v>1170493</v>
      </c>
      <c r="F435" s="179">
        <v>510915.91</v>
      </c>
    </row>
    <row r="436" spans="3:6">
      <c r="C436" s="180" t="s">
        <v>1950</v>
      </c>
      <c r="D436" s="179">
        <v>0</v>
      </c>
      <c r="E436" s="179">
        <v>6100000</v>
      </c>
      <c r="F436" s="179">
        <v>0</v>
      </c>
    </row>
    <row r="437" spans="3:6">
      <c r="C437" s="180" t="s">
        <v>717</v>
      </c>
      <c r="D437" s="179">
        <v>20000000</v>
      </c>
      <c r="E437" s="179">
        <v>20517000</v>
      </c>
      <c r="F437" s="179">
        <v>20516498.370000001</v>
      </c>
    </row>
    <row r="438" spans="3:6">
      <c r="C438" s="180" t="s">
        <v>718</v>
      </c>
      <c r="D438" s="179">
        <v>20000000</v>
      </c>
      <c r="E438" s="179">
        <v>10000</v>
      </c>
      <c r="F438" s="179">
        <v>0</v>
      </c>
    </row>
    <row r="439" spans="3:6">
      <c r="C439" s="180" t="s">
        <v>719</v>
      </c>
      <c r="D439" s="179">
        <v>145075093</v>
      </c>
      <c r="E439" s="179">
        <v>4326713</v>
      </c>
      <c r="F439" s="179">
        <v>0</v>
      </c>
    </row>
    <row r="440" spans="3:6">
      <c r="C440" s="180" t="s">
        <v>720</v>
      </c>
      <c r="D440" s="179">
        <v>20000000</v>
      </c>
      <c r="E440" s="179">
        <v>14231995</v>
      </c>
      <c r="F440" s="179">
        <v>14231000</v>
      </c>
    </row>
    <row r="441" spans="3:6">
      <c r="C441" s="180" t="s">
        <v>721</v>
      </c>
      <c r="D441" s="179">
        <v>85571997</v>
      </c>
      <c r="E441" s="179">
        <v>25155720</v>
      </c>
      <c r="F441" s="179">
        <v>0</v>
      </c>
    </row>
    <row r="442" spans="3:6">
      <c r="C442" s="180" t="s">
        <v>722</v>
      </c>
      <c r="D442" s="179">
        <v>12438836</v>
      </c>
      <c r="E442" s="179">
        <v>24812881.949999999</v>
      </c>
      <c r="F442" s="179">
        <v>24812881.52</v>
      </c>
    </row>
    <row r="443" spans="3:6">
      <c r="C443" s="180" t="s">
        <v>723</v>
      </c>
      <c r="D443" s="179">
        <v>100453305</v>
      </c>
      <c r="E443" s="179">
        <v>79208853</v>
      </c>
      <c r="F443" s="179">
        <v>79207982.329999998</v>
      </c>
    </row>
    <row r="444" spans="3:6">
      <c r="C444" s="180" t="s">
        <v>724</v>
      </c>
      <c r="D444" s="179">
        <v>83357913</v>
      </c>
      <c r="E444" s="179">
        <v>69359645</v>
      </c>
      <c r="F444" s="179">
        <v>69357823.359999999</v>
      </c>
    </row>
    <row r="445" spans="3:6">
      <c r="C445" s="180" t="s">
        <v>725</v>
      </c>
      <c r="D445" s="179">
        <v>354098605</v>
      </c>
      <c r="E445" s="179">
        <v>14098605</v>
      </c>
      <c r="F445" s="179">
        <v>13883274.42</v>
      </c>
    </row>
    <row r="446" spans="3:6">
      <c r="C446" s="180" t="s">
        <v>726</v>
      </c>
      <c r="D446" s="179">
        <v>8000000</v>
      </c>
      <c r="E446" s="179">
        <v>3948312</v>
      </c>
      <c r="F446" s="179">
        <v>0</v>
      </c>
    </row>
    <row r="447" spans="3:6">
      <c r="C447" s="180" t="s">
        <v>727</v>
      </c>
      <c r="D447" s="179">
        <v>10217612</v>
      </c>
      <c r="E447" s="179">
        <v>3206731</v>
      </c>
      <c r="F447" s="179">
        <v>0</v>
      </c>
    </row>
    <row r="448" spans="3:6">
      <c r="C448" s="180" t="s">
        <v>728</v>
      </c>
      <c r="D448" s="179">
        <v>90994893</v>
      </c>
      <c r="E448" s="179">
        <v>63000000</v>
      </c>
      <c r="F448" s="179">
        <v>40037991.359999999</v>
      </c>
    </row>
    <row r="449" spans="3:6">
      <c r="C449" s="180" t="s">
        <v>729</v>
      </c>
      <c r="D449" s="179">
        <v>42029812</v>
      </c>
      <c r="E449" s="179">
        <v>5000</v>
      </c>
      <c r="F449" s="179">
        <v>0</v>
      </c>
    </row>
    <row r="450" spans="3:6">
      <c r="C450" s="180" t="s">
        <v>730</v>
      </c>
      <c r="D450" s="179">
        <v>18486497</v>
      </c>
      <c r="E450" s="179">
        <v>0</v>
      </c>
      <c r="F450" s="179">
        <v>0</v>
      </c>
    </row>
    <row r="451" spans="3:6">
      <c r="C451" s="180" t="s">
        <v>731</v>
      </c>
      <c r="D451" s="179">
        <v>10000000</v>
      </c>
      <c r="E451" s="179">
        <v>0</v>
      </c>
      <c r="F451" s="179">
        <v>0</v>
      </c>
    </row>
    <row r="452" spans="3:6">
      <c r="C452" s="180" t="s">
        <v>732</v>
      </c>
      <c r="D452" s="179">
        <v>50031562</v>
      </c>
      <c r="E452" s="179">
        <v>73209627</v>
      </c>
      <c r="F452" s="179">
        <v>73209626.960000008</v>
      </c>
    </row>
    <row r="453" spans="3:6">
      <c r="C453" s="180" t="s">
        <v>733</v>
      </c>
      <c r="D453" s="179">
        <v>0</v>
      </c>
      <c r="E453" s="179">
        <v>12500000</v>
      </c>
      <c r="F453" s="179">
        <v>12500000</v>
      </c>
    </row>
    <row r="454" spans="3:6">
      <c r="C454" s="178" t="s">
        <v>323</v>
      </c>
      <c r="D454" s="179">
        <v>144309643</v>
      </c>
      <c r="E454" s="179">
        <v>246713322.21000001</v>
      </c>
      <c r="F454" s="179">
        <v>194486917.18000001</v>
      </c>
    </row>
    <row r="455" spans="3:6">
      <c r="C455" s="180" t="s">
        <v>734</v>
      </c>
      <c r="D455" s="179">
        <v>19999999</v>
      </c>
      <c r="E455" s="179">
        <v>29999999</v>
      </c>
      <c r="F455" s="179">
        <v>29961446.16</v>
      </c>
    </row>
    <row r="456" spans="3:6">
      <c r="C456" s="180" t="s">
        <v>735</v>
      </c>
      <c r="D456" s="179">
        <v>41000000</v>
      </c>
      <c r="E456" s="179">
        <v>210631679.21000001</v>
      </c>
      <c r="F456" s="179">
        <v>164525471.02000001</v>
      </c>
    </row>
    <row r="457" spans="3:6">
      <c r="C457" s="180" t="s">
        <v>730</v>
      </c>
      <c r="D457" s="179">
        <v>83309644</v>
      </c>
      <c r="E457" s="179">
        <v>6081644</v>
      </c>
      <c r="F457" s="179">
        <v>0</v>
      </c>
    </row>
    <row r="458" spans="3:6">
      <c r="C458" s="68" t="s">
        <v>334</v>
      </c>
      <c r="D458" s="169">
        <v>491426007</v>
      </c>
      <c r="E458" s="169">
        <v>734994015.88</v>
      </c>
      <c r="F458" s="169">
        <v>574851161.73000002</v>
      </c>
    </row>
    <row r="459" spans="3:6">
      <c r="C459" s="178" t="s">
        <v>322</v>
      </c>
      <c r="D459" s="179">
        <v>471426007</v>
      </c>
      <c r="E459" s="179">
        <v>618077315.88</v>
      </c>
      <c r="F459" s="179">
        <v>472197000.51999998</v>
      </c>
    </row>
    <row r="460" spans="3:6">
      <c r="C460" s="180" t="s">
        <v>1908</v>
      </c>
      <c r="D460" s="179">
        <v>0</v>
      </c>
      <c r="E460" s="179">
        <v>4017382</v>
      </c>
      <c r="F460" s="179">
        <v>4017281.21</v>
      </c>
    </row>
    <row r="461" spans="3:6">
      <c r="C461" s="180" t="s">
        <v>1988</v>
      </c>
      <c r="D461" s="179">
        <v>0</v>
      </c>
      <c r="E461" s="179">
        <v>16076435.1</v>
      </c>
      <c r="F461" s="179">
        <v>0</v>
      </c>
    </row>
    <row r="462" spans="3:6">
      <c r="C462" s="180" t="s">
        <v>1909</v>
      </c>
      <c r="D462" s="179">
        <v>0</v>
      </c>
      <c r="E462" s="179">
        <v>100</v>
      </c>
      <c r="F462" s="179">
        <v>0</v>
      </c>
    </row>
    <row r="463" spans="3:6">
      <c r="C463" s="180" t="s">
        <v>736</v>
      </c>
      <c r="D463" s="179">
        <v>4603072</v>
      </c>
      <c r="E463" s="179">
        <v>3957068</v>
      </c>
      <c r="F463" s="179">
        <v>3357769.94</v>
      </c>
    </row>
    <row r="464" spans="3:6">
      <c r="C464" s="180" t="s">
        <v>737</v>
      </c>
      <c r="D464" s="179">
        <v>48240000</v>
      </c>
      <c r="E464" s="179">
        <v>54188000</v>
      </c>
      <c r="F464" s="179">
        <v>37241402.960000001</v>
      </c>
    </row>
    <row r="465" spans="3:6">
      <c r="C465" s="180" t="s">
        <v>738</v>
      </c>
      <c r="D465" s="179">
        <v>789735</v>
      </c>
      <c r="E465" s="179">
        <v>983400</v>
      </c>
      <c r="F465" s="179">
        <v>786750.68</v>
      </c>
    </row>
    <row r="466" spans="3:6">
      <c r="C466" s="180" t="s">
        <v>739</v>
      </c>
      <c r="D466" s="179">
        <v>4810533</v>
      </c>
      <c r="E466" s="179">
        <v>110284.78</v>
      </c>
      <c r="F466" s="179">
        <v>0</v>
      </c>
    </row>
    <row r="467" spans="3:6">
      <c r="C467" s="180" t="s">
        <v>740</v>
      </c>
      <c r="D467" s="179">
        <v>62021281</v>
      </c>
      <c r="E467" s="179">
        <v>17444216</v>
      </c>
      <c r="F467" s="179">
        <v>17087232.789999999</v>
      </c>
    </row>
    <row r="468" spans="3:6">
      <c r="C468" s="180" t="s">
        <v>741</v>
      </c>
      <c r="D468" s="179">
        <v>20787154</v>
      </c>
      <c r="E468" s="179">
        <v>0</v>
      </c>
      <c r="F468" s="179">
        <v>0</v>
      </c>
    </row>
    <row r="469" spans="3:6">
      <c r="C469" s="180" t="s">
        <v>1910</v>
      </c>
      <c r="D469" s="179">
        <v>0</v>
      </c>
      <c r="E469" s="179">
        <v>100</v>
      </c>
      <c r="F469" s="179">
        <v>0</v>
      </c>
    </row>
    <row r="470" spans="3:6">
      <c r="C470" s="180" t="s">
        <v>742</v>
      </c>
      <c r="D470" s="179">
        <v>2523769</v>
      </c>
      <c r="E470" s="179">
        <v>2308434</v>
      </c>
      <c r="F470" s="179">
        <v>0</v>
      </c>
    </row>
    <row r="471" spans="3:6">
      <c r="C471" s="180" t="s">
        <v>1911</v>
      </c>
      <c r="D471" s="179">
        <v>0</v>
      </c>
      <c r="E471" s="179">
        <v>0</v>
      </c>
      <c r="F471" s="179">
        <v>0</v>
      </c>
    </row>
    <row r="472" spans="3:6">
      <c r="C472" s="180" t="s">
        <v>1912</v>
      </c>
      <c r="D472" s="179">
        <v>0</v>
      </c>
      <c r="E472" s="179">
        <v>4074747</v>
      </c>
      <c r="F472" s="179">
        <v>3545258.62</v>
      </c>
    </row>
    <row r="473" spans="3:6">
      <c r="C473" s="180" t="s">
        <v>743</v>
      </c>
      <c r="D473" s="179">
        <v>10947984</v>
      </c>
      <c r="E473" s="179">
        <v>10000000</v>
      </c>
      <c r="F473" s="179">
        <v>3181189.17</v>
      </c>
    </row>
    <row r="474" spans="3:6">
      <c r="C474" s="180" t="s">
        <v>1875</v>
      </c>
      <c r="D474" s="179">
        <v>0</v>
      </c>
      <c r="E474" s="179">
        <v>4818934</v>
      </c>
      <c r="F474" s="179">
        <v>4316742.5199999996</v>
      </c>
    </row>
    <row r="475" spans="3:6">
      <c r="C475" s="180" t="s">
        <v>1876</v>
      </c>
      <c r="D475" s="179">
        <v>0</v>
      </c>
      <c r="E475" s="179">
        <v>11070132</v>
      </c>
      <c r="F475" s="179">
        <v>10312546.859999999</v>
      </c>
    </row>
    <row r="476" spans="3:6">
      <c r="C476" s="180" t="s">
        <v>744</v>
      </c>
      <c r="D476" s="179">
        <v>97282052</v>
      </c>
      <c r="E476" s="179">
        <v>81684773</v>
      </c>
      <c r="F476" s="179">
        <v>80964532.420000002</v>
      </c>
    </row>
    <row r="477" spans="3:6">
      <c r="C477" s="180" t="s">
        <v>745</v>
      </c>
      <c r="D477" s="179">
        <v>6944551</v>
      </c>
      <c r="E477" s="179">
        <v>100</v>
      </c>
      <c r="F477" s="179">
        <v>0</v>
      </c>
    </row>
    <row r="478" spans="3:6">
      <c r="C478" s="180" t="s">
        <v>746</v>
      </c>
      <c r="D478" s="179">
        <v>45173787</v>
      </c>
      <c r="E478" s="179">
        <v>91945677</v>
      </c>
      <c r="F478" s="179">
        <v>91916845.090000004</v>
      </c>
    </row>
    <row r="479" spans="3:6">
      <c r="C479" s="180" t="s">
        <v>747</v>
      </c>
      <c r="D479" s="179">
        <v>6944551</v>
      </c>
      <c r="E479" s="179">
        <v>2751508</v>
      </c>
      <c r="F479" s="179">
        <v>734006.73</v>
      </c>
    </row>
    <row r="480" spans="3:6">
      <c r="C480" s="180" t="s">
        <v>1913</v>
      </c>
      <c r="D480" s="179">
        <v>0</v>
      </c>
      <c r="E480" s="179">
        <v>16578979</v>
      </c>
      <c r="F480" s="179">
        <v>13729972.65</v>
      </c>
    </row>
    <row r="481" spans="3:6">
      <c r="C481" s="180" t="s">
        <v>1914</v>
      </c>
      <c r="D481" s="179">
        <v>0</v>
      </c>
      <c r="E481" s="179">
        <v>100</v>
      </c>
      <c r="F481" s="179">
        <v>0</v>
      </c>
    </row>
    <row r="482" spans="3:6">
      <c r="C482" s="180" t="s">
        <v>748</v>
      </c>
      <c r="D482" s="179">
        <v>955159</v>
      </c>
      <c r="E482" s="179">
        <v>607401</v>
      </c>
      <c r="F482" s="179">
        <v>0</v>
      </c>
    </row>
    <row r="483" spans="3:6">
      <c r="C483" s="180" t="s">
        <v>749</v>
      </c>
      <c r="D483" s="179">
        <v>10000000</v>
      </c>
      <c r="E483" s="179">
        <v>13564228</v>
      </c>
      <c r="F483" s="179">
        <v>8894922</v>
      </c>
    </row>
    <row r="484" spans="3:6">
      <c r="C484" s="180" t="s">
        <v>1877</v>
      </c>
      <c r="D484" s="179">
        <v>0</v>
      </c>
      <c r="E484" s="179">
        <v>1927192</v>
      </c>
      <c r="F484" s="179">
        <v>1410127.21</v>
      </c>
    </row>
    <row r="485" spans="3:6">
      <c r="C485" s="180" t="s">
        <v>750</v>
      </c>
      <c r="D485" s="179">
        <v>32379976</v>
      </c>
      <c r="E485" s="179">
        <v>28050885</v>
      </c>
      <c r="F485" s="179">
        <v>28050885</v>
      </c>
    </row>
    <row r="486" spans="3:6">
      <c r="C486" s="180" t="s">
        <v>751</v>
      </c>
      <c r="D486" s="179">
        <v>8081935</v>
      </c>
      <c r="E486" s="179">
        <v>6461060</v>
      </c>
      <c r="F486" s="179">
        <v>0</v>
      </c>
    </row>
    <row r="487" spans="3:6">
      <c r="C487" s="180" t="s">
        <v>752</v>
      </c>
      <c r="D487" s="179">
        <v>43776923</v>
      </c>
      <c r="E487" s="179">
        <v>35327710</v>
      </c>
      <c r="F487" s="179">
        <v>35314380.489999995</v>
      </c>
    </row>
    <row r="488" spans="3:6">
      <c r="C488" s="180" t="s">
        <v>753</v>
      </c>
      <c r="D488" s="179">
        <v>30998493</v>
      </c>
      <c r="E488" s="179">
        <v>23063160</v>
      </c>
      <c r="F488" s="179">
        <v>23056894</v>
      </c>
    </row>
    <row r="489" spans="3:6">
      <c r="C489" s="180" t="s">
        <v>754</v>
      </c>
      <c r="D489" s="179">
        <v>34165052</v>
      </c>
      <c r="E489" s="179">
        <v>187065310</v>
      </c>
      <c r="F489" s="179">
        <v>104278260.18000001</v>
      </c>
    </row>
    <row r="490" spans="3:6">
      <c r="C490" s="178" t="s">
        <v>323</v>
      </c>
      <c r="D490" s="179">
        <v>20000000</v>
      </c>
      <c r="E490" s="179">
        <v>74023653</v>
      </c>
      <c r="F490" s="179">
        <v>69715829.209999993</v>
      </c>
    </row>
    <row r="491" spans="3:6">
      <c r="C491" s="180" t="s">
        <v>755</v>
      </c>
      <c r="D491" s="179">
        <v>20000000</v>
      </c>
      <c r="E491" s="179">
        <v>16000000</v>
      </c>
      <c r="F491" s="179">
        <v>11692176.310000001</v>
      </c>
    </row>
    <row r="492" spans="3:6">
      <c r="C492" s="180" t="s">
        <v>754</v>
      </c>
      <c r="D492" s="179">
        <v>0</v>
      </c>
      <c r="E492" s="179">
        <v>58023653</v>
      </c>
      <c r="F492" s="179">
        <v>58023652.899999999</v>
      </c>
    </row>
    <row r="493" spans="3:6">
      <c r="C493" s="178" t="s">
        <v>325</v>
      </c>
      <c r="D493" s="179">
        <v>0</v>
      </c>
      <c r="E493" s="179">
        <v>42893047</v>
      </c>
      <c r="F493" s="179">
        <v>32938332</v>
      </c>
    </row>
    <row r="494" spans="3:6">
      <c r="C494" s="180" t="s">
        <v>754</v>
      </c>
      <c r="D494" s="179">
        <v>0</v>
      </c>
      <c r="E494" s="179">
        <v>42893047</v>
      </c>
      <c r="F494" s="179">
        <v>32938332</v>
      </c>
    </row>
    <row r="495" spans="3:6">
      <c r="C495" s="68" t="s">
        <v>335</v>
      </c>
      <c r="D495" s="169">
        <v>464694984</v>
      </c>
      <c r="E495" s="169">
        <v>301450095.30000001</v>
      </c>
      <c r="F495" s="169">
        <v>259689990.98000002</v>
      </c>
    </row>
    <row r="496" spans="3:6">
      <c r="C496" s="178" t="s">
        <v>322</v>
      </c>
      <c r="D496" s="179">
        <v>464694984</v>
      </c>
      <c r="E496" s="179">
        <v>289239843.54000002</v>
      </c>
      <c r="F496" s="179">
        <v>247479739.22000003</v>
      </c>
    </row>
    <row r="497" spans="3:6">
      <c r="C497" s="180" t="s">
        <v>756</v>
      </c>
      <c r="D497" s="179">
        <v>2799546</v>
      </c>
      <c r="E497" s="179">
        <v>729173</v>
      </c>
      <c r="F497" s="179">
        <v>183338.07</v>
      </c>
    </row>
    <row r="498" spans="3:6">
      <c r="C498" s="180" t="s">
        <v>757</v>
      </c>
      <c r="D498" s="179">
        <v>1256445</v>
      </c>
      <c r="E498" s="179">
        <v>2986776</v>
      </c>
      <c r="F498" s="179">
        <v>2384845.54</v>
      </c>
    </row>
    <row r="499" spans="3:6">
      <c r="C499" s="180" t="s">
        <v>758</v>
      </c>
      <c r="D499" s="179">
        <v>2799546</v>
      </c>
      <c r="E499" s="179">
        <v>113706.66</v>
      </c>
      <c r="F499" s="179">
        <v>0</v>
      </c>
    </row>
    <row r="500" spans="3:6">
      <c r="C500" s="180" t="s">
        <v>759</v>
      </c>
      <c r="D500" s="179">
        <v>15000000</v>
      </c>
      <c r="E500" s="179">
        <v>28604522.32</v>
      </c>
      <c r="F500" s="179">
        <v>21683648</v>
      </c>
    </row>
    <row r="501" spans="3:6">
      <c r="C501" s="180" t="s">
        <v>760</v>
      </c>
      <c r="D501" s="179">
        <v>10611201</v>
      </c>
      <c r="E501" s="179">
        <v>4114581.54</v>
      </c>
      <c r="F501" s="179">
        <v>0</v>
      </c>
    </row>
    <row r="502" spans="3:6">
      <c r="C502" s="180" t="s">
        <v>761</v>
      </c>
      <c r="D502" s="179">
        <v>29646707</v>
      </c>
      <c r="E502" s="179">
        <v>21460246</v>
      </c>
      <c r="F502" s="179">
        <v>21353742</v>
      </c>
    </row>
    <row r="503" spans="3:6">
      <c r="C503" s="180" t="s">
        <v>762</v>
      </c>
      <c r="D503" s="179">
        <v>425768</v>
      </c>
      <c r="E503" s="179">
        <v>304480</v>
      </c>
      <c r="F503" s="179">
        <v>0</v>
      </c>
    </row>
    <row r="504" spans="3:6">
      <c r="C504" s="180" t="s">
        <v>1878</v>
      </c>
      <c r="D504" s="179">
        <v>0</v>
      </c>
      <c r="E504" s="179">
        <v>3655484</v>
      </c>
      <c r="F504" s="179">
        <v>0</v>
      </c>
    </row>
    <row r="505" spans="3:6">
      <c r="C505" s="180" t="s">
        <v>763</v>
      </c>
      <c r="D505" s="179">
        <v>37397609</v>
      </c>
      <c r="E505" s="179">
        <v>34473739</v>
      </c>
      <c r="F505" s="179">
        <v>33223916.140000001</v>
      </c>
    </row>
    <row r="506" spans="3:6">
      <c r="C506" s="180" t="s">
        <v>764</v>
      </c>
      <c r="D506" s="179">
        <v>4920242</v>
      </c>
      <c r="E506" s="179">
        <v>100</v>
      </c>
      <c r="F506" s="179">
        <v>0</v>
      </c>
    </row>
    <row r="507" spans="3:6">
      <c r="C507" s="180" t="s">
        <v>765</v>
      </c>
      <c r="D507" s="179">
        <v>18284533</v>
      </c>
      <c r="E507" s="179">
        <v>100</v>
      </c>
      <c r="F507" s="179">
        <v>0</v>
      </c>
    </row>
    <row r="508" spans="3:6">
      <c r="C508" s="180" t="s">
        <v>766</v>
      </c>
      <c r="D508" s="179">
        <v>6106338</v>
      </c>
      <c r="E508" s="179">
        <v>3847835</v>
      </c>
      <c r="F508" s="179">
        <v>2198268.2200000002</v>
      </c>
    </row>
    <row r="509" spans="3:6">
      <c r="C509" s="180" t="s">
        <v>767</v>
      </c>
      <c r="D509" s="179">
        <v>7364658</v>
      </c>
      <c r="E509" s="179">
        <v>4849866</v>
      </c>
      <c r="F509" s="179">
        <v>4568256.0599999996</v>
      </c>
    </row>
    <row r="510" spans="3:6">
      <c r="C510" s="180" t="s">
        <v>768</v>
      </c>
      <c r="D510" s="179">
        <v>5129592</v>
      </c>
      <c r="E510" s="179">
        <v>2887606</v>
      </c>
      <c r="F510" s="179">
        <v>2503794.7999999998</v>
      </c>
    </row>
    <row r="511" spans="3:6">
      <c r="C511" s="180" t="s">
        <v>769</v>
      </c>
      <c r="D511" s="179">
        <v>13752724</v>
      </c>
      <c r="E511" s="179">
        <v>100</v>
      </c>
      <c r="F511" s="179">
        <v>0</v>
      </c>
    </row>
    <row r="512" spans="3:6">
      <c r="C512" s="180" t="s">
        <v>770</v>
      </c>
      <c r="D512" s="179">
        <v>7379600</v>
      </c>
      <c r="E512" s="179">
        <v>5896227</v>
      </c>
      <c r="F512" s="179">
        <v>5467133.6900000004</v>
      </c>
    </row>
    <row r="513" spans="3:6">
      <c r="C513" s="180" t="s">
        <v>771</v>
      </c>
      <c r="D513" s="179">
        <v>23744168</v>
      </c>
      <c r="E513" s="179">
        <v>22452160</v>
      </c>
      <c r="F513" s="179">
        <v>16115906.48</v>
      </c>
    </row>
    <row r="514" spans="3:6">
      <c r="C514" s="180" t="s">
        <v>772</v>
      </c>
      <c r="D514" s="179">
        <v>13421241</v>
      </c>
      <c r="E514" s="179">
        <v>13421241</v>
      </c>
      <c r="F514" s="179">
        <v>8102351.5800000001</v>
      </c>
    </row>
    <row r="515" spans="3:6">
      <c r="C515" s="180" t="s">
        <v>773</v>
      </c>
      <c r="D515" s="179">
        <v>5137508</v>
      </c>
      <c r="E515" s="179">
        <v>103365.71</v>
      </c>
      <c r="F515" s="179">
        <v>0</v>
      </c>
    </row>
    <row r="516" spans="3:6">
      <c r="C516" s="180" t="s">
        <v>774</v>
      </c>
      <c r="D516" s="179">
        <v>15774478</v>
      </c>
      <c r="E516" s="179">
        <v>101377.31</v>
      </c>
      <c r="F516" s="179">
        <v>0</v>
      </c>
    </row>
    <row r="517" spans="3:6">
      <c r="C517" s="180" t="s">
        <v>775</v>
      </c>
      <c r="D517" s="179">
        <v>65464844</v>
      </c>
      <c r="E517" s="179">
        <v>5000000</v>
      </c>
      <c r="F517" s="179">
        <v>0</v>
      </c>
    </row>
    <row r="518" spans="3:6">
      <c r="C518" s="180" t="s">
        <v>776</v>
      </c>
      <c r="D518" s="179">
        <v>5000000</v>
      </c>
      <c r="E518" s="179">
        <v>3120000</v>
      </c>
      <c r="F518" s="179">
        <v>0</v>
      </c>
    </row>
    <row r="519" spans="3:6">
      <c r="C519" s="180" t="s">
        <v>777</v>
      </c>
      <c r="D519" s="179">
        <v>32081839</v>
      </c>
      <c r="E519" s="179">
        <v>24423372</v>
      </c>
      <c r="F519" s="179">
        <v>24163097.659999996</v>
      </c>
    </row>
    <row r="520" spans="3:6">
      <c r="C520" s="180" t="s">
        <v>778</v>
      </c>
      <c r="D520" s="179">
        <v>102065877</v>
      </c>
      <c r="E520" s="179">
        <v>78347530</v>
      </c>
      <c r="F520" s="179">
        <v>77282699.980000004</v>
      </c>
    </row>
    <row r="521" spans="3:6">
      <c r="C521" s="180" t="s">
        <v>779</v>
      </c>
      <c r="D521" s="179">
        <v>39130520</v>
      </c>
      <c r="E521" s="179">
        <v>28346255</v>
      </c>
      <c r="F521" s="179">
        <v>28248741</v>
      </c>
    </row>
    <row r="522" spans="3:6">
      <c r="C522" s="178" t="s">
        <v>323</v>
      </c>
      <c r="D522" s="179">
        <v>0</v>
      </c>
      <c r="E522" s="179">
        <v>12210251.76</v>
      </c>
      <c r="F522" s="179">
        <v>12210251.76</v>
      </c>
    </row>
    <row r="523" spans="3:6">
      <c r="C523" s="180" t="s">
        <v>780</v>
      </c>
      <c r="D523" s="179">
        <v>0</v>
      </c>
      <c r="E523" s="179">
        <v>12210251.76</v>
      </c>
      <c r="F523" s="179">
        <v>12210251.76</v>
      </c>
    </row>
    <row r="524" spans="3:6">
      <c r="C524" s="68" t="s">
        <v>336</v>
      </c>
      <c r="D524" s="169">
        <v>1838115789</v>
      </c>
      <c r="E524" s="169">
        <v>1940460390.4299996</v>
      </c>
      <c r="F524" s="169">
        <v>1675723747.2900002</v>
      </c>
    </row>
    <row r="525" spans="3:6">
      <c r="C525" s="178" t="s">
        <v>322</v>
      </c>
      <c r="D525" s="179">
        <v>1587700010</v>
      </c>
      <c r="E525" s="179">
        <v>1770964173.2499998</v>
      </c>
      <c r="F525" s="179">
        <v>1572428916.6100001</v>
      </c>
    </row>
    <row r="526" spans="3:6">
      <c r="C526" s="180" t="s">
        <v>781</v>
      </c>
      <c r="D526" s="179">
        <v>2030470</v>
      </c>
      <c r="E526" s="179">
        <v>5884466</v>
      </c>
      <c r="F526" s="179">
        <v>4681609.3899999997</v>
      </c>
    </row>
    <row r="527" spans="3:6">
      <c r="C527" s="180" t="s">
        <v>782</v>
      </c>
      <c r="D527" s="179">
        <v>0</v>
      </c>
      <c r="E527" s="179">
        <v>1008166.46</v>
      </c>
      <c r="F527" s="179">
        <v>1008065.76</v>
      </c>
    </row>
    <row r="528" spans="3:6">
      <c r="C528" s="180" t="s">
        <v>1863</v>
      </c>
      <c r="D528" s="179">
        <v>0</v>
      </c>
      <c r="E528" s="179">
        <v>7955889</v>
      </c>
      <c r="F528" s="179">
        <v>6996114.4699999997</v>
      </c>
    </row>
    <row r="529" spans="3:6">
      <c r="C529" s="180" t="s">
        <v>783</v>
      </c>
      <c r="D529" s="179">
        <v>4127067</v>
      </c>
      <c r="E529" s="179">
        <v>3696398</v>
      </c>
      <c r="F529" s="179">
        <v>3438883.62</v>
      </c>
    </row>
    <row r="530" spans="3:6">
      <c r="C530" s="180" t="s">
        <v>1879</v>
      </c>
      <c r="D530" s="179">
        <v>0</v>
      </c>
      <c r="E530" s="179">
        <v>718473</v>
      </c>
      <c r="F530" s="179">
        <v>718372.61</v>
      </c>
    </row>
    <row r="531" spans="3:6">
      <c r="C531" s="180" t="s">
        <v>784</v>
      </c>
      <c r="D531" s="179">
        <v>1253439</v>
      </c>
      <c r="E531" s="179">
        <v>2400000</v>
      </c>
      <c r="F531" s="179">
        <v>523734.96</v>
      </c>
    </row>
    <row r="532" spans="3:6">
      <c r="C532" s="180" t="s">
        <v>785</v>
      </c>
      <c r="D532" s="179">
        <v>44422301</v>
      </c>
      <c r="E532" s="179">
        <v>18317821</v>
      </c>
      <c r="F532" s="179">
        <v>7917923.7300000004</v>
      </c>
    </row>
    <row r="533" spans="3:6">
      <c r="C533" s="180" t="s">
        <v>786</v>
      </c>
      <c r="D533" s="179">
        <v>2030470</v>
      </c>
      <c r="E533" s="179">
        <v>1384466</v>
      </c>
      <c r="F533" s="179">
        <v>0</v>
      </c>
    </row>
    <row r="534" spans="3:6">
      <c r="C534" s="180" t="s">
        <v>787</v>
      </c>
      <c r="D534" s="179">
        <v>73589468</v>
      </c>
      <c r="E534" s="179">
        <v>277141156.43000001</v>
      </c>
      <c r="F534" s="179">
        <v>277141155.95999998</v>
      </c>
    </row>
    <row r="535" spans="3:6">
      <c r="C535" s="180" t="s">
        <v>788</v>
      </c>
      <c r="D535" s="179">
        <v>791841</v>
      </c>
      <c r="E535" s="179">
        <v>576506</v>
      </c>
      <c r="F535" s="179">
        <v>0</v>
      </c>
    </row>
    <row r="536" spans="3:6">
      <c r="C536" s="180" t="s">
        <v>1880</v>
      </c>
      <c r="D536" s="179">
        <v>0</v>
      </c>
      <c r="E536" s="179">
        <v>1367924</v>
      </c>
      <c r="F536" s="179">
        <v>1367823.07</v>
      </c>
    </row>
    <row r="537" spans="3:6">
      <c r="C537" s="180" t="s">
        <v>789</v>
      </c>
      <c r="D537" s="179">
        <v>481336</v>
      </c>
      <c r="E537" s="179">
        <v>438001</v>
      </c>
      <c r="F537" s="179">
        <v>0</v>
      </c>
    </row>
    <row r="538" spans="3:6">
      <c r="C538" s="180" t="s">
        <v>826</v>
      </c>
      <c r="D538" s="179">
        <v>0</v>
      </c>
      <c r="E538" s="179">
        <v>29560000</v>
      </c>
      <c r="F538" s="179">
        <v>0</v>
      </c>
    </row>
    <row r="539" spans="3:6">
      <c r="C539" s="180" t="s">
        <v>1915</v>
      </c>
      <c r="D539" s="179">
        <v>0</v>
      </c>
      <c r="E539" s="179">
        <v>5987289</v>
      </c>
      <c r="F539" s="179">
        <v>5927415.6100000003</v>
      </c>
    </row>
    <row r="540" spans="3:6">
      <c r="C540" s="180" t="s">
        <v>790</v>
      </c>
      <c r="D540" s="179">
        <v>10909446</v>
      </c>
      <c r="E540" s="179">
        <v>100</v>
      </c>
      <c r="F540" s="179">
        <v>0</v>
      </c>
    </row>
    <row r="541" spans="3:6">
      <c r="C541" s="180" t="s">
        <v>791</v>
      </c>
      <c r="D541" s="179">
        <v>20000000</v>
      </c>
      <c r="E541" s="179">
        <v>5000</v>
      </c>
      <c r="F541" s="179">
        <v>0</v>
      </c>
    </row>
    <row r="542" spans="3:6">
      <c r="C542" s="180" t="s">
        <v>792</v>
      </c>
      <c r="D542" s="179">
        <v>2088607</v>
      </c>
      <c r="E542" s="179">
        <v>1873272</v>
      </c>
      <c r="F542" s="179">
        <v>0</v>
      </c>
    </row>
    <row r="543" spans="3:6">
      <c r="C543" s="180" t="s">
        <v>793</v>
      </c>
      <c r="D543" s="179">
        <v>93000000</v>
      </c>
      <c r="E543" s="179">
        <v>47837867</v>
      </c>
      <c r="F543" s="179">
        <v>7751520.1600000001</v>
      </c>
    </row>
    <row r="544" spans="3:6">
      <c r="C544" s="180" t="s">
        <v>794</v>
      </c>
      <c r="D544" s="179">
        <v>3614249</v>
      </c>
      <c r="E544" s="179">
        <v>3993038</v>
      </c>
      <c r="F544" s="179">
        <v>3993038</v>
      </c>
    </row>
    <row r="545" spans="3:6">
      <c r="C545" s="180" t="s">
        <v>795</v>
      </c>
      <c r="D545" s="179">
        <v>20000000</v>
      </c>
      <c r="E545" s="179">
        <v>50000000</v>
      </c>
      <c r="F545" s="179">
        <v>50000000</v>
      </c>
    </row>
    <row r="546" spans="3:6">
      <c r="C546" s="180" t="s">
        <v>796</v>
      </c>
      <c r="D546" s="179">
        <v>791841</v>
      </c>
      <c r="E546" s="179">
        <v>1478006</v>
      </c>
      <c r="F546" s="179">
        <v>1477977.62</v>
      </c>
    </row>
    <row r="547" spans="3:6">
      <c r="C547" s="180" t="s">
        <v>797</v>
      </c>
      <c r="D547" s="179">
        <v>20000000</v>
      </c>
      <c r="E547" s="179">
        <v>69657369</v>
      </c>
      <c r="F547" s="179">
        <v>69657368.540000007</v>
      </c>
    </row>
    <row r="548" spans="3:6">
      <c r="C548" s="180" t="s">
        <v>798</v>
      </c>
      <c r="D548" s="179">
        <v>2753439</v>
      </c>
      <c r="E548" s="179">
        <v>2322770</v>
      </c>
      <c r="F548" s="179">
        <v>0</v>
      </c>
    </row>
    <row r="549" spans="3:6">
      <c r="C549" s="180" t="s">
        <v>799</v>
      </c>
      <c r="D549" s="179">
        <v>20000000</v>
      </c>
      <c r="E549" s="179">
        <v>40918000</v>
      </c>
      <c r="F549" s="179">
        <v>38165421.899999999</v>
      </c>
    </row>
    <row r="550" spans="3:6">
      <c r="C550" s="180" t="s">
        <v>800</v>
      </c>
      <c r="D550" s="179">
        <v>0</v>
      </c>
      <c r="E550" s="179">
        <v>5613212.6799999997</v>
      </c>
      <c r="F550" s="179">
        <v>2431535.48</v>
      </c>
    </row>
    <row r="551" spans="3:6">
      <c r="C551" s="180" t="s">
        <v>801</v>
      </c>
      <c r="D551" s="179">
        <v>141167282</v>
      </c>
      <c r="E551" s="179">
        <v>32734668</v>
      </c>
      <c r="F551" s="179">
        <v>0</v>
      </c>
    </row>
    <row r="552" spans="3:6">
      <c r="C552" s="180" t="s">
        <v>1951</v>
      </c>
      <c r="D552" s="179">
        <v>0</v>
      </c>
      <c r="E552" s="179">
        <v>0</v>
      </c>
      <c r="F552" s="179">
        <v>0</v>
      </c>
    </row>
    <row r="553" spans="3:6">
      <c r="C553" s="180" t="s">
        <v>802</v>
      </c>
      <c r="D553" s="179">
        <v>29000000</v>
      </c>
      <c r="E553" s="179">
        <v>2085000</v>
      </c>
      <c r="F553" s="179">
        <v>0</v>
      </c>
    </row>
    <row r="554" spans="3:6">
      <c r="C554" s="180" t="s">
        <v>803</v>
      </c>
      <c r="D554" s="179">
        <v>9467926</v>
      </c>
      <c r="E554" s="179">
        <v>6201321</v>
      </c>
      <c r="F554" s="179">
        <v>1201320.6599999999</v>
      </c>
    </row>
    <row r="555" spans="3:6">
      <c r="C555" s="180" t="s">
        <v>804</v>
      </c>
      <c r="D555" s="179">
        <v>261078074</v>
      </c>
      <c r="E555" s="179">
        <v>4789388</v>
      </c>
      <c r="F555" s="179">
        <v>0</v>
      </c>
    </row>
    <row r="556" spans="3:6">
      <c r="C556" s="180" t="s">
        <v>805</v>
      </c>
      <c r="D556" s="179">
        <v>20000000</v>
      </c>
      <c r="E556" s="179">
        <v>85092657</v>
      </c>
      <c r="F556" s="179">
        <v>72412564.840000004</v>
      </c>
    </row>
    <row r="557" spans="3:6">
      <c r="C557" s="180" t="s">
        <v>806</v>
      </c>
      <c r="D557" s="179">
        <v>10000000</v>
      </c>
      <c r="E557" s="179">
        <v>25000</v>
      </c>
      <c r="F557" s="179">
        <v>0</v>
      </c>
    </row>
    <row r="558" spans="3:6">
      <c r="C558" s="180" t="s">
        <v>807</v>
      </c>
      <c r="D558" s="179">
        <v>0</v>
      </c>
      <c r="E558" s="179">
        <v>31273062</v>
      </c>
      <c r="F558" s="179">
        <v>31273062</v>
      </c>
    </row>
    <row r="559" spans="3:6">
      <c r="C559" s="180" t="s">
        <v>808</v>
      </c>
      <c r="D559" s="179">
        <v>52764804</v>
      </c>
      <c r="E559" s="179">
        <v>22025313</v>
      </c>
      <c r="F559" s="179">
        <v>16425923.210000001</v>
      </c>
    </row>
    <row r="560" spans="3:6">
      <c r="C560" s="180" t="s">
        <v>809</v>
      </c>
      <c r="D560" s="179">
        <v>5000000</v>
      </c>
      <c r="E560" s="179">
        <v>500000</v>
      </c>
      <c r="F560" s="179">
        <v>0</v>
      </c>
    </row>
    <row r="561" spans="3:6">
      <c r="C561" s="180" t="s">
        <v>1901</v>
      </c>
      <c r="D561" s="179">
        <v>0</v>
      </c>
      <c r="E561" s="179">
        <v>3168521</v>
      </c>
      <c r="F561" s="179">
        <v>2112347.0699999998</v>
      </c>
    </row>
    <row r="562" spans="3:6">
      <c r="C562" s="180" t="s">
        <v>810</v>
      </c>
      <c r="D562" s="179">
        <v>23291774</v>
      </c>
      <c r="E562" s="179">
        <v>21466902</v>
      </c>
      <c r="F562" s="179">
        <v>17652569.890000001</v>
      </c>
    </row>
    <row r="563" spans="3:6">
      <c r="C563" s="180" t="s">
        <v>811</v>
      </c>
      <c r="D563" s="179">
        <v>124198927</v>
      </c>
      <c r="E563" s="179">
        <v>539544485.66999996</v>
      </c>
      <c r="F563" s="179">
        <v>538126840.11000001</v>
      </c>
    </row>
    <row r="564" spans="3:6">
      <c r="C564" s="180" t="s">
        <v>812</v>
      </c>
      <c r="D564" s="179">
        <v>165440861</v>
      </c>
      <c r="E564" s="179">
        <v>154479846</v>
      </c>
      <c r="F564" s="179">
        <v>154223230.62</v>
      </c>
    </row>
    <row r="565" spans="3:6">
      <c r="C565" s="180" t="s">
        <v>813</v>
      </c>
      <c r="D565" s="179">
        <v>10000000</v>
      </c>
      <c r="E565" s="179">
        <v>19034685</v>
      </c>
      <c r="F565" s="179">
        <v>19034684.27</v>
      </c>
    </row>
    <row r="566" spans="3:6">
      <c r="C566" s="180" t="s">
        <v>814</v>
      </c>
      <c r="D566" s="179">
        <v>14508081</v>
      </c>
      <c r="E566" s="179">
        <v>6657045</v>
      </c>
      <c r="F566" s="179">
        <v>3294886.39</v>
      </c>
    </row>
    <row r="567" spans="3:6">
      <c r="C567" s="180" t="s">
        <v>815</v>
      </c>
      <c r="D567" s="179">
        <v>73950835</v>
      </c>
      <c r="E567" s="179">
        <v>60000595</v>
      </c>
      <c r="F567" s="179">
        <v>59999350.340000004</v>
      </c>
    </row>
    <row r="568" spans="3:6">
      <c r="C568" s="180" t="s">
        <v>816</v>
      </c>
      <c r="D568" s="179">
        <v>19889640</v>
      </c>
      <c r="E568" s="179">
        <v>19889640</v>
      </c>
      <c r="F568" s="179">
        <v>4462456.12</v>
      </c>
    </row>
    <row r="569" spans="3:6">
      <c r="C569" s="180" t="s">
        <v>817</v>
      </c>
      <c r="D569" s="179">
        <v>20159965</v>
      </c>
      <c r="E569" s="179">
        <v>2659965</v>
      </c>
      <c r="F569" s="179">
        <v>0</v>
      </c>
    </row>
    <row r="570" spans="3:6">
      <c r="C570" s="180" t="s">
        <v>818</v>
      </c>
      <c r="D570" s="179">
        <v>77445249</v>
      </c>
      <c r="E570" s="179">
        <v>0.22</v>
      </c>
      <c r="F570" s="179">
        <v>0</v>
      </c>
    </row>
    <row r="571" spans="3:6">
      <c r="C571" s="180" t="s">
        <v>819</v>
      </c>
      <c r="D571" s="179">
        <v>2000000</v>
      </c>
      <c r="E571" s="179">
        <v>1022129.1000000001</v>
      </c>
      <c r="F571" s="179">
        <v>0</v>
      </c>
    </row>
    <row r="572" spans="3:6">
      <c r="C572" s="180" t="s">
        <v>820</v>
      </c>
      <c r="D572" s="179">
        <v>10000000</v>
      </c>
      <c r="E572" s="179">
        <v>957</v>
      </c>
      <c r="F572" s="179">
        <v>0</v>
      </c>
    </row>
    <row r="573" spans="3:6">
      <c r="C573" s="180" t="s">
        <v>821</v>
      </c>
      <c r="D573" s="179">
        <v>2000000</v>
      </c>
      <c r="E573" s="179">
        <v>1923735.69</v>
      </c>
      <c r="F573" s="179">
        <v>0</v>
      </c>
    </row>
    <row r="574" spans="3:6">
      <c r="C574" s="180" t="s">
        <v>822</v>
      </c>
      <c r="D574" s="179">
        <v>85653451</v>
      </c>
      <c r="E574" s="179">
        <v>103325794</v>
      </c>
      <c r="F574" s="179">
        <v>103325789.28</v>
      </c>
    </row>
    <row r="575" spans="3:6">
      <c r="C575" s="180" t="s">
        <v>823</v>
      </c>
      <c r="D575" s="179">
        <v>35520682</v>
      </c>
      <c r="E575" s="179">
        <v>58561648</v>
      </c>
      <c r="F575" s="179">
        <v>58561616.920000002</v>
      </c>
    </row>
    <row r="576" spans="3:6">
      <c r="C576" s="180" t="s">
        <v>824</v>
      </c>
      <c r="D576" s="179">
        <v>16689757</v>
      </c>
      <c r="E576" s="179">
        <v>7</v>
      </c>
      <c r="F576" s="179">
        <v>0</v>
      </c>
    </row>
    <row r="577" spans="3:6">
      <c r="C577" s="180" t="s">
        <v>825</v>
      </c>
      <c r="D577" s="179">
        <v>56588728</v>
      </c>
      <c r="E577" s="179">
        <v>14366618</v>
      </c>
      <c r="F577" s="179">
        <v>7124314.0099999998</v>
      </c>
    </row>
    <row r="578" spans="3:6">
      <c r="C578" s="178" t="s">
        <v>323</v>
      </c>
      <c r="D578" s="179">
        <v>250415779</v>
      </c>
      <c r="E578" s="179">
        <v>169496217.18000001</v>
      </c>
      <c r="F578" s="179">
        <v>103294830.67999999</v>
      </c>
    </row>
    <row r="579" spans="3:6">
      <c r="C579" s="180" t="s">
        <v>826</v>
      </c>
      <c r="D579" s="179">
        <v>162716893</v>
      </c>
      <c r="E579" s="179">
        <v>22716893</v>
      </c>
      <c r="F579" s="179">
        <v>0</v>
      </c>
    </row>
    <row r="580" spans="3:6">
      <c r="C580" s="180" t="s">
        <v>827</v>
      </c>
      <c r="D580" s="179">
        <v>7797132</v>
      </c>
      <c r="E580" s="179">
        <v>4742824.6500000004</v>
      </c>
      <c r="F580" s="179">
        <v>4742824.6500000004</v>
      </c>
    </row>
    <row r="581" spans="3:6">
      <c r="C581" s="180" t="s">
        <v>828</v>
      </c>
      <c r="D581" s="179">
        <v>40125835</v>
      </c>
      <c r="E581" s="179">
        <v>60334183.829999998</v>
      </c>
      <c r="F581" s="179">
        <v>40951965.840000004</v>
      </c>
    </row>
    <row r="582" spans="3:6">
      <c r="C582" s="180" t="s">
        <v>829</v>
      </c>
      <c r="D582" s="179">
        <v>924915</v>
      </c>
      <c r="E582" s="179">
        <v>0</v>
      </c>
      <c r="F582" s="179">
        <v>0</v>
      </c>
    </row>
    <row r="583" spans="3:6">
      <c r="C583" s="180" t="s">
        <v>830</v>
      </c>
      <c r="D583" s="179">
        <v>38851004</v>
      </c>
      <c r="E583" s="179">
        <v>23516068.949999999</v>
      </c>
      <c r="F583" s="179">
        <v>23516068.949999999</v>
      </c>
    </row>
    <row r="584" spans="3:6">
      <c r="C584" s="180" t="s">
        <v>831</v>
      </c>
      <c r="D584" s="179">
        <v>0</v>
      </c>
      <c r="E584" s="179">
        <v>27430308.27</v>
      </c>
      <c r="F584" s="179">
        <v>27430308.27</v>
      </c>
    </row>
    <row r="585" spans="3:6">
      <c r="C585" s="180" t="s">
        <v>1940</v>
      </c>
      <c r="D585" s="179">
        <v>0</v>
      </c>
      <c r="E585" s="179">
        <v>3586822.36</v>
      </c>
      <c r="F585" s="179">
        <v>1537560.72</v>
      </c>
    </row>
    <row r="586" spans="3:6">
      <c r="C586" s="180" t="s">
        <v>1941</v>
      </c>
      <c r="D586" s="179">
        <v>0</v>
      </c>
      <c r="E586" s="179">
        <v>11369116.119999999</v>
      </c>
      <c r="F586" s="179">
        <v>5116102.25</v>
      </c>
    </row>
    <row r="587" spans="3:6">
      <c r="C587" s="180" t="s">
        <v>2015</v>
      </c>
      <c r="D587" s="179">
        <v>0</v>
      </c>
      <c r="E587" s="179">
        <v>15800000</v>
      </c>
      <c r="F587" s="179">
        <v>0</v>
      </c>
    </row>
    <row r="588" spans="3:6">
      <c r="C588" s="68" t="s">
        <v>337</v>
      </c>
      <c r="D588" s="169">
        <v>590800924</v>
      </c>
      <c r="E588" s="169">
        <v>605237619.42000008</v>
      </c>
      <c r="F588" s="169">
        <v>488190472.4799999</v>
      </c>
    </row>
    <row r="589" spans="3:6">
      <c r="C589" s="178" t="s">
        <v>322</v>
      </c>
      <c r="D589" s="179">
        <v>432160924</v>
      </c>
      <c r="E589" s="179">
        <v>544061321.72000003</v>
      </c>
      <c r="F589" s="179">
        <v>466880890.51999992</v>
      </c>
    </row>
    <row r="590" spans="3:6">
      <c r="C590" s="180" t="s">
        <v>832</v>
      </c>
      <c r="D590" s="179">
        <v>10954464</v>
      </c>
      <c r="E590" s="179">
        <v>10954464.050000001</v>
      </c>
      <c r="F590" s="179">
        <v>0</v>
      </c>
    </row>
    <row r="591" spans="3:6">
      <c r="C591" s="180" t="s">
        <v>833</v>
      </c>
      <c r="D591" s="179">
        <v>0</v>
      </c>
      <c r="E591" s="179">
        <v>2115700.92</v>
      </c>
      <c r="F591" s="179">
        <v>2115700.92</v>
      </c>
    </row>
    <row r="592" spans="3:6">
      <c r="C592" s="180" t="s">
        <v>834</v>
      </c>
      <c r="D592" s="179">
        <v>15000000</v>
      </c>
      <c r="E592" s="179">
        <v>17497889</v>
      </c>
      <c r="F592" s="179">
        <v>8324978.54</v>
      </c>
    </row>
    <row r="593" spans="3:6">
      <c r="C593" s="180" t="s">
        <v>835</v>
      </c>
      <c r="D593" s="179">
        <v>5000000</v>
      </c>
      <c r="E593" s="179">
        <v>30000000</v>
      </c>
      <c r="F593" s="179">
        <v>0</v>
      </c>
    </row>
    <row r="594" spans="3:6">
      <c r="C594" s="180" t="s">
        <v>836</v>
      </c>
      <c r="D594" s="179">
        <v>783418</v>
      </c>
      <c r="E594" s="179">
        <v>868083</v>
      </c>
      <c r="F594" s="179">
        <v>0</v>
      </c>
    </row>
    <row r="595" spans="3:6">
      <c r="C595" s="180" t="s">
        <v>837</v>
      </c>
      <c r="D595" s="179">
        <v>6726364</v>
      </c>
      <c r="E595" s="179">
        <v>102638.63</v>
      </c>
      <c r="F595" s="179">
        <v>0</v>
      </c>
    </row>
    <row r="596" spans="3:6">
      <c r="C596" s="180" t="s">
        <v>838</v>
      </c>
      <c r="D596" s="179">
        <v>783417</v>
      </c>
      <c r="E596" s="179">
        <v>2168650</v>
      </c>
      <c r="F596" s="179">
        <v>1734840.09</v>
      </c>
    </row>
    <row r="597" spans="3:6">
      <c r="C597" s="180" t="s">
        <v>839</v>
      </c>
      <c r="D597" s="179">
        <v>0</v>
      </c>
      <c r="E597" s="179">
        <v>66216929</v>
      </c>
      <c r="F597" s="179">
        <v>66216928.659999996</v>
      </c>
    </row>
    <row r="598" spans="3:6">
      <c r="C598" s="180" t="s">
        <v>840</v>
      </c>
      <c r="D598" s="179">
        <v>0</v>
      </c>
      <c r="E598" s="179">
        <v>4807991.93</v>
      </c>
      <c r="F598" s="179">
        <v>2880414.6</v>
      </c>
    </row>
    <row r="599" spans="3:6">
      <c r="C599" s="180" t="s">
        <v>1916</v>
      </c>
      <c r="D599" s="179">
        <v>0</v>
      </c>
      <c r="E599" s="179">
        <v>2565542</v>
      </c>
      <c r="F599" s="179">
        <v>2336846.92</v>
      </c>
    </row>
    <row r="600" spans="3:6">
      <c r="C600" s="180" t="s">
        <v>1917</v>
      </c>
      <c r="D600" s="179">
        <v>0</v>
      </c>
      <c r="E600" s="179">
        <v>2680878</v>
      </c>
      <c r="F600" s="179">
        <v>2384957.12</v>
      </c>
    </row>
    <row r="601" spans="3:6">
      <c r="C601" s="180" t="s">
        <v>841</v>
      </c>
      <c r="D601" s="179">
        <v>12066015</v>
      </c>
      <c r="E601" s="179">
        <v>100</v>
      </c>
      <c r="F601" s="179">
        <v>0</v>
      </c>
    </row>
    <row r="602" spans="3:6">
      <c r="C602" s="180" t="s">
        <v>842</v>
      </c>
      <c r="D602" s="179">
        <v>3417914</v>
      </c>
      <c r="E602" s="179">
        <v>8000000</v>
      </c>
      <c r="F602" s="179">
        <v>5520791.9299999997</v>
      </c>
    </row>
    <row r="603" spans="3:6">
      <c r="C603" s="180" t="s">
        <v>843</v>
      </c>
      <c r="D603" s="179">
        <v>21182604</v>
      </c>
      <c r="E603" s="179">
        <v>21182604</v>
      </c>
      <c r="F603" s="179">
        <v>19991722.52</v>
      </c>
    </row>
    <row r="604" spans="3:6">
      <c r="C604" s="180" t="s">
        <v>844</v>
      </c>
      <c r="D604" s="179">
        <v>0</v>
      </c>
      <c r="E604" s="179">
        <v>7591092.2699999996</v>
      </c>
      <c r="F604" s="179">
        <v>5707424.6699999999</v>
      </c>
    </row>
    <row r="605" spans="3:6">
      <c r="C605" s="180" t="s">
        <v>1918</v>
      </c>
      <c r="D605" s="179">
        <v>0</v>
      </c>
      <c r="E605" s="179">
        <v>8000000</v>
      </c>
      <c r="F605" s="179">
        <v>5670453.5199999996</v>
      </c>
    </row>
    <row r="606" spans="3:6">
      <c r="C606" s="180" t="s">
        <v>1881</v>
      </c>
      <c r="D606" s="179">
        <v>0</v>
      </c>
      <c r="E606" s="179">
        <v>6354412</v>
      </c>
      <c r="F606" s="179">
        <v>6354408.3300000001</v>
      </c>
    </row>
    <row r="607" spans="3:6">
      <c r="C607" s="180" t="s">
        <v>845</v>
      </c>
      <c r="D607" s="179">
        <v>0</v>
      </c>
      <c r="E607" s="179">
        <v>10274988.92</v>
      </c>
      <c r="F607" s="179">
        <v>390914.83</v>
      </c>
    </row>
    <row r="608" spans="3:6">
      <c r="C608" s="180" t="s">
        <v>846</v>
      </c>
      <c r="D608" s="179">
        <v>184848771</v>
      </c>
      <c r="E608" s="179">
        <v>195042896</v>
      </c>
      <c r="F608" s="179">
        <v>195040181.69999999</v>
      </c>
    </row>
    <row r="609" spans="3:6">
      <c r="C609" s="180" t="s">
        <v>847</v>
      </c>
      <c r="D609" s="179">
        <v>55372480</v>
      </c>
      <c r="E609" s="179">
        <v>48328491</v>
      </c>
      <c r="F609" s="179">
        <v>47978067.140000001</v>
      </c>
    </row>
    <row r="610" spans="3:6">
      <c r="C610" s="180" t="s">
        <v>848</v>
      </c>
      <c r="D610" s="179">
        <v>81505429</v>
      </c>
      <c r="E610" s="179">
        <v>73482197</v>
      </c>
      <c r="F610" s="179">
        <v>73254069.099999994</v>
      </c>
    </row>
    <row r="611" spans="3:6">
      <c r="C611" s="180" t="s">
        <v>849</v>
      </c>
      <c r="D611" s="179">
        <v>2792904</v>
      </c>
      <c r="E611" s="179">
        <v>4846987</v>
      </c>
      <c r="F611" s="179">
        <v>0</v>
      </c>
    </row>
    <row r="612" spans="3:6">
      <c r="C612" s="180" t="s">
        <v>850</v>
      </c>
      <c r="D612" s="179">
        <v>31727144</v>
      </c>
      <c r="E612" s="179">
        <v>20978787</v>
      </c>
      <c r="F612" s="179">
        <v>20978189.93</v>
      </c>
    </row>
    <row r="613" spans="3:6">
      <c r="C613" s="178" t="s">
        <v>323</v>
      </c>
      <c r="D613" s="179">
        <v>158640000</v>
      </c>
      <c r="E613" s="179">
        <v>61176297.700000003</v>
      </c>
      <c r="F613" s="179">
        <v>21309581.960000001</v>
      </c>
    </row>
    <row r="614" spans="3:6">
      <c r="C614" s="180" t="s">
        <v>851</v>
      </c>
      <c r="D614" s="179">
        <v>0</v>
      </c>
      <c r="E614" s="179">
        <v>23096297.699999999</v>
      </c>
      <c r="F614" s="179">
        <v>21309581.960000001</v>
      </c>
    </row>
    <row r="615" spans="3:6">
      <c r="C615" s="180" t="s">
        <v>852</v>
      </c>
      <c r="D615" s="179">
        <v>158640000</v>
      </c>
      <c r="E615" s="179">
        <v>38080000</v>
      </c>
      <c r="F615" s="179">
        <v>0</v>
      </c>
    </row>
    <row r="616" spans="3:6">
      <c r="C616" s="68" t="s">
        <v>338</v>
      </c>
      <c r="D616" s="169">
        <v>1210673472</v>
      </c>
      <c r="E616" s="169">
        <v>2882797697.6300001</v>
      </c>
      <c r="F616" s="169">
        <v>2572498045.9000001</v>
      </c>
    </row>
    <row r="617" spans="3:6">
      <c r="C617" s="178" t="s">
        <v>322</v>
      </c>
      <c r="D617" s="179">
        <v>1067488608</v>
      </c>
      <c r="E617" s="179">
        <v>2354401090.54</v>
      </c>
      <c r="F617" s="179">
        <v>2196743200.8700004</v>
      </c>
    </row>
    <row r="618" spans="3:6">
      <c r="C618" s="180" t="s">
        <v>853</v>
      </c>
      <c r="D618" s="179">
        <v>7940241</v>
      </c>
      <c r="E618" s="179">
        <v>7078902</v>
      </c>
      <c r="F618" s="179">
        <v>341811.4</v>
      </c>
    </row>
    <row r="619" spans="3:6">
      <c r="C619" s="180" t="s">
        <v>854</v>
      </c>
      <c r="D619" s="179">
        <v>1495764</v>
      </c>
      <c r="E619" s="179">
        <v>100</v>
      </c>
      <c r="F619" s="179">
        <v>0</v>
      </c>
    </row>
    <row r="620" spans="3:6">
      <c r="C620" s="180" t="s">
        <v>855</v>
      </c>
      <c r="D620" s="179">
        <v>1124434</v>
      </c>
      <c r="E620" s="179">
        <v>2823765</v>
      </c>
      <c r="F620" s="179">
        <v>2127131.33</v>
      </c>
    </row>
    <row r="621" spans="3:6">
      <c r="C621" s="180" t="s">
        <v>856</v>
      </c>
      <c r="D621" s="179">
        <v>4270029</v>
      </c>
      <c r="E621" s="179">
        <v>0</v>
      </c>
      <c r="F621" s="179">
        <v>0</v>
      </c>
    </row>
    <row r="622" spans="3:6">
      <c r="C622" s="180" t="s">
        <v>857</v>
      </c>
      <c r="D622" s="179">
        <v>2595669</v>
      </c>
      <c r="E622" s="179">
        <v>5281665</v>
      </c>
      <c r="F622" s="179">
        <v>2342331.35</v>
      </c>
    </row>
    <row r="623" spans="3:6">
      <c r="C623" s="180" t="s">
        <v>858</v>
      </c>
      <c r="D623" s="179">
        <v>705374</v>
      </c>
      <c r="E623" s="179">
        <v>3705000</v>
      </c>
      <c r="F623" s="179">
        <v>2956398.3</v>
      </c>
    </row>
    <row r="624" spans="3:6">
      <c r="C624" s="180" t="s">
        <v>859</v>
      </c>
      <c r="D624" s="179">
        <v>4638767</v>
      </c>
      <c r="E624" s="179">
        <v>100</v>
      </c>
      <c r="F624" s="179">
        <v>0</v>
      </c>
    </row>
    <row r="625" spans="3:6">
      <c r="C625" s="180" t="s">
        <v>860</v>
      </c>
      <c r="D625" s="179">
        <v>3752852</v>
      </c>
      <c r="E625" s="179">
        <v>6395880</v>
      </c>
      <c r="F625" s="179">
        <v>5116623.29</v>
      </c>
    </row>
    <row r="626" spans="3:6">
      <c r="C626" s="180" t="s">
        <v>861</v>
      </c>
      <c r="D626" s="179">
        <v>27415214</v>
      </c>
      <c r="E626" s="179">
        <v>0</v>
      </c>
      <c r="F626" s="179">
        <v>0</v>
      </c>
    </row>
    <row r="627" spans="3:6">
      <c r="C627" s="180" t="s">
        <v>862</v>
      </c>
      <c r="D627" s="179">
        <v>12244226</v>
      </c>
      <c r="E627" s="179">
        <v>100</v>
      </c>
      <c r="F627" s="179">
        <v>0</v>
      </c>
    </row>
    <row r="628" spans="3:6">
      <c r="C628" s="180" t="s">
        <v>863</v>
      </c>
      <c r="D628" s="179">
        <v>1095313</v>
      </c>
      <c r="E628" s="179">
        <v>4000000</v>
      </c>
      <c r="F628" s="179">
        <v>2709773.62</v>
      </c>
    </row>
    <row r="629" spans="3:6">
      <c r="C629" s="180" t="s">
        <v>864</v>
      </c>
      <c r="D629" s="179">
        <v>2565308</v>
      </c>
      <c r="E629" s="179">
        <v>300000</v>
      </c>
      <c r="F629" s="179">
        <v>0</v>
      </c>
    </row>
    <row r="630" spans="3:6">
      <c r="C630" s="180" t="s">
        <v>865</v>
      </c>
      <c r="D630" s="179">
        <v>2565308</v>
      </c>
      <c r="E630" s="179">
        <v>2349973</v>
      </c>
      <c r="F630" s="179">
        <v>2086790.22</v>
      </c>
    </row>
    <row r="631" spans="3:6">
      <c r="C631" s="180" t="s">
        <v>866</v>
      </c>
      <c r="D631" s="179">
        <v>3765377</v>
      </c>
      <c r="E631" s="179">
        <v>3334708</v>
      </c>
      <c r="F631" s="179">
        <v>2709773.62</v>
      </c>
    </row>
    <row r="632" spans="3:6">
      <c r="C632" s="180" t="s">
        <v>867</v>
      </c>
      <c r="D632" s="179">
        <v>1262818</v>
      </c>
      <c r="E632" s="179">
        <v>1282149</v>
      </c>
      <c r="F632" s="179">
        <v>0</v>
      </c>
    </row>
    <row r="633" spans="3:6">
      <c r="C633" s="180" t="s">
        <v>868</v>
      </c>
      <c r="D633" s="179">
        <v>6646032</v>
      </c>
      <c r="E633" s="179">
        <v>79994032</v>
      </c>
      <c r="F633" s="179">
        <v>79993535.409999996</v>
      </c>
    </row>
    <row r="634" spans="3:6">
      <c r="C634" s="180" t="s">
        <v>1997</v>
      </c>
      <c r="D634" s="179">
        <v>0</v>
      </c>
      <c r="E634" s="179">
        <v>2784356</v>
      </c>
      <c r="F634" s="179">
        <v>1710087.83</v>
      </c>
    </row>
    <row r="635" spans="3:6">
      <c r="C635" s="180" t="s">
        <v>869</v>
      </c>
      <c r="D635" s="179">
        <v>31184647</v>
      </c>
      <c r="E635" s="179">
        <v>5000000</v>
      </c>
      <c r="F635" s="179">
        <v>0</v>
      </c>
    </row>
    <row r="636" spans="3:6">
      <c r="C636" s="180" t="s">
        <v>1882</v>
      </c>
      <c r="D636" s="179">
        <v>0</v>
      </c>
      <c r="E636" s="179">
        <v>50620914</v>
      </c>
      <c r="F636" s="179">
        <v>39735931.700000003</v>
      </c>
    </row>
    <row r="637" spans="3:6">
      <c r="C637" s="180" t="s">
        <v>870</v>
      </c>
      <c r="D637" s="179">
        <v>4684108</v>
      </c>
      <c r="E637" s="179">
        <v>0</v>
      </c>
      <c r="F637" s="179">
        <v>0</v>
      </c>
    </row>
    <row r="638" spans="3:6">
      <c r="C638" s="180" t="s">
        <v>871</v>
      </c>
      <c r="D638" s="179">
        <v>0</v>
      </c>
      <c r="E638" s="179">
        <v>4482105.6500000004</v>
      </c>
      <c r="F638" s="179">
        <v>2435128.94</v>
      </c>
    </row>
    <row r="639" spans="3:6">
      <c r="C639" s="180" t="s">
        <v>872</v>
      </c>
      <c r="D639" s="179">
        <v>6692496</v>
      </c>
      <c r="E639" s="179">
        <v>13692496</v>
      </c>
      <c r="F639" s="179">
        <v>6692000</v>
      </c>
    </row>
    <row r="640" spans="3:6">
      <c r="C640" s="180" t="s">
        <v>873</v>
      </c>
      <c r="D640" s="179">
        <v>3693289</v>
      </c>
      <c r="E640" s="179">
        <v>100</v>
      </c>
      <c r="F640" s="179">
        <v>0</v>
      </c>
    </row>
    <row r="641" spans="3:6">
      <c r="C641" s="180" t="s">
        <v>874</v>
      </c>
      <c r="D641" s="179">
        <v>0</v>
      </c>
      <c r="E641" s="179">
        <v>3394131.67</v>
      </c>
      <c r="F641" s="179">
        <v>1710087.83</v>
      </c>
    </row>
    <row r="642" spans="3:6">
      <c r="C642" s="180" t="s">
        <v>875</v>
      </c>
      <c r="D642" s="179">
        <v>2524063</v>
      </c>
      <c r="E642" s="179">
        <v>2308728</v>
      </c>
      <c r="F642" s="179">
        <v>0</v>
      </c>
    </row>
    <row r="643" spans="3:6">
      <c r="C643" s="180" t="s">
        <v>876</v>
      </c>
      <c r="D643" s="179">
        <v>0</v>
      </c>
      <c r="E643" s="179">
        <v>4108394.67</v>
      </c>
      <c r="F643" s="179">
        <v>2557102.5499999998</v>
      </c>
    </row>
    <row r="644" spans="3:6">
      <c r="C644" s="180" t="s">
        <v>877</v>
      </c>
      <c r="D644" s="179">
        <v>2524063</v>
      </c>
      <c r="E644" s="179">
        <v>2308728</v>
      </c>
      <c r="F644" s="179">
        <v>0</v>
      </c>
    </row>
    <row r="645" spans="3:6">
      <c r="C645" s="180" t="s">
        <v>878</v>
      </c>
      <c r="D645" s="179">
        <v>25216142</v>
      </c>
      <c r="E645" s="179">
        <v>21673596</v>
      </c>
      <c r="F645" s="179">
        <v>0</v>
      </c>
    </row>
    <row r="646" spans="3:6">
      <c r="C646" s="180" t="s">
        <v>879</v>
      </c>
      <c r="D646" s="179">
        <v>3067874</v>
      </c>
      <c r="E646" s="179">
        <v>114102.25</v>
      </c>
      <c r="F646" s="179">
        <v>0</v>
      </c>
    </row>
    <row r="647" spans="3:6">
      <c r="C647" s="180" t="s">
        <v>880</v>
      </c>
      <c r="D647" s="179">
        <v>3067874</v>
      </c>
      <c r="E647" s="179">
        <v>114102.25</v>
      </c>
      <c r="F647" s="179">
        <v>0</v>
      </c>
    </row>
    <row r="648" spans="3:6">
      <c r="C648" s="180" t="s">
        <v>881</v>
      </c>
      <c r="D648" s="179">
        <v>5120664</v>
      </c>
      <c r="E648" s="179">
        <v>100</v>
      </c>
      <c r="F648" s="179">
        <v>0</v>
      </c>
    </row>
    <row r="649" spans="3:6">
      <c r="C649" s="180" t="s">
        <v>882</v>
      </c>
      <c r="D649" s="179">
        <v>4341063</v>
      </c>
      <c r="E649" s="179">
        <v>6584240.4900000002</v>
      </c>
      <c r="F649" s="179">
        <v>5267389.12</v>
      </c>
    </row>
    <row r="650" spans="3:6">
      <c r="C650" s="180" t="s">
        <v>883</v>
      </c>
      <c r="D650" s="179">
        <v>26140065</v>
      </c>
      <c r="E650" s="179">
        <v>18138377</v>
      </c>
      <c r="F650" s="179">
        <v>18138376.890000001</v>
      </c>
    </row>
    <row r="651" spans="3:6">
      <c r="C651" s="180" t="s">
        <v>884</v>
      </c>
      <c r="D651" s="179">
        <v>5103076</v>
      </c>
      <c r="E651" s="179">
        <v>2822342.8</v>
      </c>
      <c r="F651" s="179">
        <v>2183941.84</v>
      </c>
    </row>
    <row r="652" spans="3:6">
      <c r="C652" s="180" t="s">
        <v>1994</v>
      </c>
      <c r="D652" s="179">
        <v>0</v>
      </c>
      <c r="E652" s="179">
        <v>7378939.7400000002</v>
      </c>
      <c r="F652" s="179">
        <v>0</v>
      </c>
    </row>
    <row r="653" spans="3:6">
      <c r="C653" s="180" t="s">
        <v>885</v>
      </c>
      <c r="D653" s="179">
        <v>16757020</v>
      </c>
      <c r="E653" s="179">
        <v>14299773</v>
      </c>
      <c r="F653" s="179">
        <v>14299772.789999999</v>
      </c>
    </row>
    <row r="654" spans="3:6">
      <c r="C654" s="180" t="s">
        <v>1995</v>
      </c>
      <c r="D654" s="179">
        <v>0</v>
      </c>
      <c r="E654" s="179">
        <v>4953543.08</v>
      </c>
      <c r="F654" s="179">
        <v>0</v>
      </c>
    </row>
    <row r="655" spans="3:6">
      <c r="C655" s="180" t="s">
        <v>886</v>
      </c>
      <c r="D655" s="179">
        <v>10000000</v>
      </c>
      <c r="E655" s="179">
        <v>1000000</v>
      </c>
      <c r="F655" s="179">
        <v>0</v>
      </c>
    </row>
    <row r="656" spans="3:6">
      <c r="C656" s="180" t="s">
        <v>887</v>
      </c>
      <c r="D656" s="179">
        <v>5000000</v>
      </c>
      <c r="E656" s="179">
        <v>1000000</v>
      </c>
      <c r="F656" s="179">
        <v>0</v>
      </c>
    </row>
    <row r="657" spans="3:6">
      <c r="C657" s="180" t="s">
        <v>888</v>
      </c>
      <c r="D657" s="179">
        <v>0</v>
      </c>
      <c r="E657" s="179">
        <v>4687520</v>
      </c>
      <c r="F657" s="179">
        <v>2101135.52</v>
      </c>
    </row>
    <row r="658" spans="3:6">
      <c r="C658" s="180" t="s">
        <v>889</v>
      </c>
      <c r="D658" s="179">
        <v>2142699</v>
      </c>
      <c r="E658" s="179">
        <v>2142699</v>
      </c>
      <c r="F658" s="179">
        <v>0</v>
      </c>
    </row>
    <row r="659" spans="3:6">
      <c r="C659" s="180" t="s">
        <v>1952</v>
      </c>
      <c r="D659" s="179">
        <v>0</v>
      </c>
      <c r="E659" s="179">
        <v>150929900</v>
      </c>
      <c r="F659" s="179">
        <v>148317924.56</v>
      </c>
    </row>
    <row r="660" spans="3:6">
      <c r="C660" s="180" t="s">
        <v>890</v>
      </c>
      <c r="D660" s="179">
        <v>27143613</v>
      </c>
      <c r="E660" s="179">
        <v>59303999.369999997</v>
      </c>
      <c r="F660" s="179">
        <v>29182241.25</v>
      </c>
    </row>
    <row r="661" spans="3:6">
      <c r="C661" s="180" t="s">
        <v>891</v>
      </c>
      <c r="D661" s="179">
        <v>136157143</v>
      </c>
      <c r="E661" s="179">
        <v>407599460</v>
      </c>
      <c r="F661" s="179">
        <v>395003074.05000001</v>
      </c>
    </row>
    <row r="662" spans="3:6">
      <c r="C662" s="180" t="s">
        <v>892</v>
      </c>
      <c r="D662" s="179">
        <v>50946538</v>
      </c>
      <c r="E662" s="179">
        <v>41477786.57</v>
      </c>
      <c r="F662" s="179">
        <v>41473116.969999999</v>
      </c>
    </row>
    <row r="663" spans="3:6">
      <c r="C663" s="180" t="s">
        <v>893</v>
      </c>
      <c r="D663" s="179">
        <v>8692036</v>
      </c>
      <c r="E663" s="179">
        <v>0</v>
      </c>
      <c r="F663" s="179">
        <v>0</v>
      </c>
    </row>
    <row r="664" spans="3:6">
      <c r="C664" s="180" t="s">
        <v>894</v>
      </c>
      <c r="D664" s="179">
        <v>33489931</v>
      </c>
      <c r="E664" s="179">
        <v>5783521</v>
      </c>
      <c r="F664" s="179">
        <v>0</v>
      </c>
    </row>
    <row r="665" spans="3:6">
      <c r="C665" s="180" t="s">
        <v>895</v>
      </c>
      <c r="D665" s="179">
        <v>29859567</v>
      </c>
      <c r="E665" s="179">
        <v>366591</v>
      </c>
      <c r="F665" s="179">
        <v>0</v>
      </c>
    </row>
    <row r="666" spans="3:6">
      <c r="C666" s="180" t="s">
        <v>896</v>
      </c>
      <c r="D666" s="179">
        <v>122935036</v>
      </c>
      <c r="E666" s="179">
        <v>292113330</v>
      </c>
      <c r="F666" s="179">
        <v>289814442.86000001</v>
      </c>
    </row>
    <row r="667" spans="3:6">
      <c r="C667" s="180" t="s">
        <v>897</v>
      </c>
      <c r="D667" s="179">
        <v>38456580</v>
      </c>
      <c r="E667" s="179">
        <v>0</v>
      </c>
      <c r="F667" s="179">
        <v>0</v>
      </c>
    </row>
    <row r="668" spans="3:6">
      <c r="C668" s="180" t="s">
        <v>898</v>
      </c>
      <c r="D668" s="179">
        <v>10000000</v>
      </c>
      <c r="E668" s="179">
        <v>1000000</v>
      </c>
      <c r="F668" s="179">
        <v>0</v>
      </c>
    </row>
    <row r="669" spans="3:6">
      <c r="C669" s="180" t="s">
        <v>899</v>
      </c>
      <c r="D669" s="179">
        <v>20155391</v>
      </c>
      <c r="E669" s="179">
        <v>1146839</v>
      </c>
      <c r="F669" s="179">
        <v>0</v>
      </c>
    </row>
    <row r="670" spans="3:6">
      <c r="C670" s="180" t="s">
        <v>910</v>
      </c>
      <c r="D670" s="179">
        <v>0</v>
      </c>
      <c r="E670" s="179">
        <v>37000000</v>
      </c>
      <c r="F670" s="179">
        <v>37000000</v>
      </c>
    </row>
    <row r="671" spans="3:6">
      <c r="C671" s="180" t="s">
        <v>900</v>
      </c>
      <c r="D671" s="179">
        <v>12275437</v>
      </c>
      <c r="E671" s="179">
        <v>100</v>
      </c>
      <c r="F671" s="179">
        <v>0</v>
      </c>
    </row>
    <row r="672" spans="3:6">
      <c r="C672" s="180" t="s">
        <v>901</v>
      </c>
      <c r="D672" s="179">
        <v>30217777</v>
      </c>
      <c r="E672" s="179">
        <v>44842000</v>
      </c>
      <c r="F672" s="179">
        <v>44841909.020000003</v>
      </c>
    </row>
    <row r="673" spans="3:6">
      <c r="C673" s="180" t="s">
        <v>902</v>
      </c>
      <c r="D673" s="179">
        <v>69223576</v>
      </c>
      <c r="E673" s="179">
        <v>125799296</v>
      </c>
      <c r="F673" s="179">
        <v>125638198.01000001</v>
      </c>
    </row>
    <row r="674" spans="3:6">
      <c r="C674" s="180" t="s">
        <v>903</v>
      </c>
      <c r="D674" s="179">
        <v>100000000</v>
      </c>
      <c r="E674" s="179">
        <v>700000000</v>
      </c>
      <c r="F674" s="179">
        <v>697354529.17999995</v>
      </c>
    </row>
    <row r="675" spans="3:6">
      <c r="C675" s="180" t="s">
        <v>904</v>
      </c>
      <c r="D675" s="179">
        <v>120757727</v>
      </c>
      <c r="E675" s="179">
        <v>196882604</v>
      </c>
      <c r="F675" s="179">
        <v>190902641.41999999</v>
      </c>
    </row>
    <row r="676" spans="3:6">
      <c r="C676" s="180" t="s">
        <v>905</v>
      </c>
      <c r="D676" s="179">
        <v>15836387</v>
      </c>
      <c r="E676" s="179">
        <v>0</v>
      </c>
      <c r="F676" s="179">
        <v>0</v>
      </c>
    </row>
    <row r="677" spans="3:6">
      <c r="C677" s="178" t="s">
        <v>323</v>
      </c>
      <c r="D677" s="179">
        <v>143184864</v>
      </c>
      <c r="E677" s="179">
        <v>484393507.08999997</v>
      </c>
      <c r="F677" s="179">
        <v>331751783.44000006</v>
      </c>
    </row>
    <row r="678" spans="3:6">
      <c r="C678" s="180" t="s">
        <v>906</v>
      </c>
      <c r="D678" s="179">
        <v>46099145</v>
      </c>
      <c r="E678" s="179">
        <v>45908000</v>
      </c>
      <c r="F678" s="179">
        <v>45907916.100000001</v>
      </c>
    </row>
    <row r="679" spans="3:6">
      <c r="C679" s="180" t="s">
        <v>907</v>
      </c>
      <c r="D679" s="179">
        <v>54198739</v>
      </c>
      <c r="E679" s="179">
        <v>192898739</v>
      </c>
      <c r="F679" s="179">
        <v>92124126.540000007</v>
      </c>
    </row>
    <row r="680" spans="3:6">
      <c r="C680" s="180" t="s">
        <v>908</v>
      </c>
      <c r="D680" s="179">
        <v>0</v>
      </c>
      <c r="E680" s="179">
        <v>78542000.010000005</v>
      </c>
      <c r="F680" s="179">
        <v>49427609.119999997</v>
      </c>
    </row>
    <row r="681" spans="3:6">
      <c r="C681" s="180" t="s">
        <v>909</v>
      </c>
      <c r="D681" s="179">
        <v>0</v>
      </c>
      <c r="E681" s="179">
        <v>26044768.079999998</v>
      </c>
      <c r="F681" s="179">
        <v>4688058.25</v>
      </c>
    </row>
    <row r="682" spans="3:6">
      <c r="C682" s="180" t="s">
        <v>910</v>
      </c>
      <c r="D682" s="179">
        <v>42886980</v>
      </c>
      <c r="E682" s="179">
        <v>30000000</v>
      </c>
      <c r="F682" s="179">
        <v>29391683.710000001</v>
      </c>
    </row>
    <row r="683" spans="3:6">
      <c r="C683" s="180" t="s">
        <v>903</v>
      </c>
      <c r="D683" s="179">
        <v>0</v>
      </c>
      <c r="E683" s="179">
        <v>111000000</v>
      </c>
      <c r="F683" s="179">
        <v>110212389.72</v>
      </c>
    </row>
    <row r="684" spans="3:6">
      <c r="C684" s="178" t="s">
        <v>324</v>
      </c>
      <c r="D684" s="179">
        <v>0</v>
      </c>
      <c r="E684" s="179">
        <v>44003100</v>
      </c>
      <c r="F684" s="179">
        <v>44003061.590000004</v>
      </c>
    </row>
    <row r="685" spans="3:6">
      <c r="C685" s="180" t="s">
        <v>902</v>
      </c>
      <c r="D685" s="179">
        <v>0</v>
      </c>
      <c r="E685" s="179">
        <v>44003100</v>
      </c>
      <c r="F685" s="179">
        <v>44003061.590000004</v>
      </c>
    </row>
    <row r="686" spans="3:6">
      <c r="C686" s="68" t="s">
        <v>339</v>
      </c>
      <c r="D686" s="169">
        <v>1498177270</v>
      </c>
      <c r="E686" s="169">
        <v>2243820519.71</v>
      </c>
      <c r="F686" s="169">
        <v>2124180492.6499999</v>
      </c>
    </row>
    <row r="687" spans="3:6">
      <c r="C687" s="178" t="s">
        <v>322</v>
      </c>
      <c r="D687" s="179">
        <v>1473680528</v>
      </c>
      <c r="E687" s="179">
        <v>2226715078.1399999</v>
      </c>
      <c r="F687" s="179">
        <v>2115687356.9099998</v>
      </c>
    </row>
    <row r="688" spans="3:6">
      <c r="C688" s="180" t="s">
        <v>911</v>
      </c>
      <c r="D688" s="179">
        <v>24072499</v>
      </c>
      <c r="E688" s="179">
        <v>0</v>
      </c>
      <c r="F688" s="179">
        <v>0</v>
      </c>
    </row>
    <row r="689" spans="3:6">
      <c r="C689" s="180" t="s">
        <v>912</v>
      </c>
      <c r="D689" s="179">
        <v>15305469</v>
      </c>
      <c r="E689" s="179">
        <v>15305469</v>
      </c>
      <c r="F689" s="179">
        <v>7177413.6500000004</v>
      </c>
    </row>
    <row r="690" spans="3:6">
      <c r="C690" s="180" t="s">
        <v>913</v>
      </c>
      <c r="D690" s="179">
        <v>103320931</v>
      </c>
      <c r="E690" s="179">
        <v>681465931</v>
      </c>
      <c r="F690" s="179">
        <v>661229325.32999992</v>
      </c>
    </row>
    <row r="691" spans="3:6">
      <c r="C691" s="180" t="s">
        <v>1953</v>
      </c>
      <c r="D691" s="179">
        <v>0</v>
      </c>
      <c r="E691" s="179">
        <v>100000</v>
      </c>
      <c r="F691" s="179">
        <v>0</v>
      </c>
    </row>
    <row r="692" spans="3:6">
      <c r="C692" s="180" t="s">
        <v>914</v>
      </c>
      <c r="D692" s="179">
        <v>7036873</v>
      </c>
      <c r="E692" s="179">
        <v>3303102.15</v>
      </c>
      <c r="F692" s="179">
        <v>0</v>
      </c>
    </row>
    <row r="693" spans="3:6">
      <c r="C693" s="180" t="s">
        <v>915</v>
      </c>
      <c r="D693" s="179">
        <v>4844222</v>
      </c>
      <c r="E693" s="179">
        <v>111093.14</v>
      </c>
      <c r="F693" s="179">
        <v>0</v>
      </c>
    </row>
    <row r="694" spans="3:6">
      <c r="C694" s="180" t="s">
        <v>916</v>
      </c>
      <c r="D694" s="179">
        <v>18428206</v>
      </c>
      <c r="E694" s="179">
        <v>14412275</v>
      </c>
      <c r="F694" s="179">
        <v>13864629.68</v>
      </c>
    </row>
    <row r="695" spans="3:6">
      <c r="C695" s="180" t="s">
        <v>917</v>
      </c>
      <c r="D695" s="179">
        <v>1875179</v>
      </c>
      <c r="E695" s="179">
        <v>116190</v>
      </c>
      <c r="F695" s="179">
        <v>0</v>
      </c>
    </row>
    <row r="696" spans="3:6">
      <c r="C696" s="180" t="s">
        <v>918</v>
      </c>
      <c r="D696" s="179">
        <v>11762181</v>
      </c>
      <c r="E696" s="179">
        <v>6194832</v>
      </c>
      <c r="F696" s="179">
        <v>3355865.36</v>
      </c>
    </row>
    <row r="697" spans="3:6">
      <c r="C697" s="180" t="s">
        <v>919</v>
      </c>
      <c r="D697" s="179">
        <v>4844222</v>
      </c>
      <c r="E697" s="179">
        <v>1597604</v>
      </c>
      <c r="F697" s="179">
        <v>1038082.83</v>
      </c>
    </row>
    <row r="698" spans="3:6">
      <c r="C698" s="180" t="s">
        <v>920</v>
      </c>
      <c r="D698" s="179">
        <v>7036873</v>
      </c>
      <c r="E698" s="179">
        <v>1861543</v>
      </c>
      <c r="F698" s="179">
        <v>0</v>
      </c>
    </row>
    <row r="699" spans="3:6">
      <c r="C699" s="180" t="s">
        <v>921</v>
      </c>
      <c r="D699" s="179">
        <v>57467939</v>
      </c>
      <c r="E699" s="179">
        <v>39664939</v>
      </c>
      <c r="F699" s="179">
        <v>24277276.73</v>
      </c>
    </row>
    <row r="700" spans="3:6">
      <c r="C700" s="180" t="s">
        <v>922</v>
      </c>
      <c r="D700" s="179">
        <v>62745808</v>
      </c>
      <c r="E700" s="179">
        <v>32376838</v>
      </c>
      <c r="F700" s="179">
        <v>32376278.98</v>
      </c>
    </row>
    <row r="701" spans="3:6">
      <c r="C701" s="180" t="s">
        <v>923</v>
      </c>
      <c r="D701" s="179">
        <v>8679557</v>
      </c>
      <c r="E701" s="179">
        <v>10000000</v>
      </c>
      <c r="F701" s="179">
        <v>6114766.2999999998</v>
      </c>
    </row>
    <row r="702" spans="3:6">
      <c r="C702" s="180" t="s">
        <v>1971</v>
      </c>
      <c r="D702" s="179">
        <v>0</v>
      </c>
      <c r="E702" s="179">
        <v>6303584.0099999998</v>
      </c>
      <c r="F702" s="179">
        <v>4223338.74</v>
      </c>
    </row>
    <row r="703" spans="3:6">
      <c r="C703" s="180" t="s">
        <v>924</v>
      </c>
      <c r="D703" s="179">
        <v>30000000</v>
      </c>
      <c r="E703" s="179">
        <v>30000114</v>
      </c>
      <c r="F703" s="179">
        <v>30000000</v>
      </c>
    </row>
    <row r="704" spans="3:6">
      <c r="C704" s="180" t="s">
        <v>925</v>
      </c>
      <c r="D704" s="179">
        <v>9195495</v>
      </c>
      <c r="E704" s="179">
        <v>9195495</v>
      </c>
      <c r="F704" s="179">
        <v>9195495</v>
      </c>
    </row>
    <row r="705" spans="3:6">
      <c r="C705" s="180" t="s">
        <v>926</v>
      </c>
      <c r="D705" s="179">
        <v>22405690</v>
      </c>
      <c r="E705" s="179">
        <v>22405690</v>
      </c>
      <c r="F705" s="179">
        <v>22405690</v>
      </c>
    </row>
    <row r="706" spans="3:6">
      <c r="C706" s="180" t="s">
        <v>927</v>
      </c>
      <c r="D706" s="179">
        <v>5229408</v>
      </c>
      <c r="E706" s="179">
        <v>7242870.7299999995</v>
      </c>
      <c r="F706" s="179">
        <v>7242870.3599999994</v>
      </c>
    </row>
    <row r="707" spans="3:6">
      <c r="C707" s="180" t="s">
        <v>928</v>
      </c>
      <c r="D707" s="179">
        <v>24706655</v>
      </c>
      <c r="E707" s="179">
        <v>24000000</v>
      </c>
      <c r="F707" s="179">
        <v>24000000</v>
      </c>
    </row>
    <row r="708" spans="3:6">
      <c r="C708" s="180" t="s">
        <v>1998</v>
      </c>
      <c r="D708" s="179">
        <v>0</v>
      </c>
      <c r="E708" s="179">
        <v>14300000</v>
      </c>
      <c r="F708" s="179">
        <v>4317051</v>
      </c>
    </row>
    <row r="709" spans="3:6">
      <c r="C709" s="180" t="s">
        <v>929</v>
      </c>
      <c r="D709" s="179">
        <v>20000000</v>
      </c>
      <c r="E709" s="179">
        <v>12000000</v>
      </c>
      <c r="F709" s="179">
        <v>5089617.9800000004</v>
      </c>
    </row>
    <row r="710" spans="3:6">
      <c r="C710" s="180" t="s">
        <v>930</v>
      </c>
      <c r="D710" s="179">
        <v>25000000</v>
      </c>
      <c r="E710" s="179">
        <v>40000000</v>
      </c>
      <c r="F710" s="179">
        <v>39795521.520000003</v>
      </c>
    </row>
    <row r="711" spans="3:6">
      <c r="C711" s="180" t="s">
        <v>931</v>
      </c>
      <c r="D711" s="179">
        <v>30000000</v>
      </c>
      <c r="E711" s="179">
        <v>83652800</v>
      </c>
      <c r="F711" s="179">
        <v>83651827.170000002</v>
      </c>
    </row>
    <row r="712" spans="3:6">
      <c r="C712" s="180" t="s">
        <v>1883</v>
      </c>
      <c r="D712" s="179">
        <v>0</v>
      </c>
      <c r="E712" s="179">
        <v>4326267</v>
      </c>
      <c r="F712" s="179">
        <v>0</v>
      </c>
    </row>
    <row r="713" spans="3:6">
      <c r="C713" s="180" t="s">
        <v>932</v>
      </c>
      <c r="D713" s="179">
        <v>2929951</v>
      </c>
      <c r="E713" s="179">
        <v>2929951.01</v>
      </c>
      <c r="F713" s="179">
        <v>0</v>
      </c>
    </row>
    <row r="714" spans="3:6">
      <c r="C714" s="180" t="s">
        <v>933</v>
      </c>
      <c r="D714" s="179">
        <v>5137508</v>
      </c>
      <c r="E714" s="179">
        <v>103365.66</v>
      </c>
      <c r="F714" s="179">
        <v>0</v>
      </c>
    </row>
    <row r="715" spans="3:6">
      <c r="C715" s="180" t="s">
        <v>934</v>
      </c>
      <c r="D715" s="179">
        <v>2929951</v>
      </c>
      <c r="E715" s="179">
        <v>2929951.01</v>
      </c>
      <c r="F715" s="179">
        <v>0</v>
      </c>
    </row>
    <row r="716" spans="3:6">
      <c r="C716" s="180" t="s">
        <v>935</v>
      </c>
      <c r="D716" s="179">
        <v>4368873</v>
      </c>
      <c r="E716" s="179">
        <v>106331.34</v>
      </c>
      <c r="F716" s="179">
        <v>0</v>
      </c>
    </row>
    <row r="717" spans="3:6">
      <c r="C717" s="180" t="s">
        <v>936</v>
      </c>
      <c r="D717" s="179">
        <v>7204080</v>
      </c>
      <c r="E717" s="179">
        <v>114766.05</v>
      </c>
      <c r="F717" s="179">
        <v>0</v>
      </c>
    </row>
    <row r="718" spans="3:6">
      <c r="C718" s="180" t="s">
        <v>937</v>
      </c>
      <c r="D718" s="179">
        <v>3004912</v>
      </c>
      <c r="E718" s="179">
        <v>111583.61</v>
      </c>
      <c r="F718" s="179">
        <v>0</v>
      </c>
    </row>
    <row r="719" spans="3:6">
      <c r="C719" s="180" t="s">
        <v>938</v>
      </c>
      <c r="D719" s="179">
        <v>65620558</v>
      </c>
      <c r="E719" s="179">
        <v>235924282</v>
      </c>
      <c r="F719" s="179">
        <v>224697643.46000001</v>
      </c>
    </row>
    <row r="720" spans="3:6">
      <c r="C720" s="180" t="s">
        <v>939</v>
      </c>
      <c r="D720" s="179">
        <v>3687187</v>
      </c>
      <c r="E720" s="179">
        <v>113978.6</v>
      </c>
      <c r="F720" s="179">
        <v>0</v>
      </c>
    </row>
    <row r="721" spans="3:6">
      <c r="C721" s="180" t="s">
        <v>940</v>
      </c>
      <c r="D721" s="179">
        <v>3687187</v>
      </c>
      <c r="E721" s="179">
        <v>113978.6</v>
      </c>
      <c r="F721" s="179">
        <v>0</v>
      </c>
    </row>
    <row r="722" spans="3:6">
      <c r="C722" s="180" t="s">
        <v>941</v>
      </c>
      <c r="D722" s="179">
        <v>13975681</v>
      </c>
      <c r="E722" s="179">
        <v>0</v>
      </c>
      <c r="F722" s="179">
        <v>0</v>
      </c>
    </row>
    <row r="723" spans="3:6">
      <c r="C723" s="180" t="s">
        <v>942</v>
      </c>
      <c r="D723" s="179">
        <v>10152268</v>
      </c>
      <c r="E723" s="179">
        <v>10152268</v>
      </c>
      <c r="F723" s="179">
        <v>10152238.66</v>
      </c>
    </row>
    <row r="724" spans="3:6">
      <c r="C724" s="180" t="s">
        <v>943</v>
      </c>
      <c r="D724" s="179">
        <v>70946399</v>
      </c>
      <c r="E724" s="179">
        <v>399079</v>
      </c>
      <c r="F724" s="179">
        <v>0</v>
      </c>
    </row>
    <row r="725" spans="3:6">
      <c r="C725" s="180" t="s">
        <v>944</v>
      </c>
      <c r="D725" s="179">
        <v>736903086</v>
      </c>
      <c r="E725" s="179">
        <v>863578928</v>
      </c>
      <c r="F725" s="179">
        <v>862189623.27999997</v>
      </c>
    </row>
    <row r="726" spans="3:6">
      <c r="C726" s="180" t="s">
        <v>945</v>
      </c>
      <c r="D726" s="179">
        <v>49175680</v>
      </c>
      <c r="E726" s="179">
        <v>50199978.229999997</v>
      </c>
      <c r="F726" s="179">
        <v>39292800.879999995</v>
      </c>
    </row>
    <row r="727" spans="3:6">
      <c r="C727" s="178" t="s">
        <v>323</v>
      </c>
      <c r="D727" s="179">
        <v>24496742</v>
      </c>
      <c r="E727" s="179">
        <v>17105441.57</v>
      </c>
      <c r="F727" s="179">
        <v>8493135.7400000002</v>
      </c>
    </row>
    <row r="728" spans="3:6">
      <c r="C728" s="180" t="s">
        <v>946</v>
      </c>
      <c r="D728" s="179">
        <v>0</v>
      </c>
      <c r="E728" s="179">
        <v>1704813.55</v>
      </c>
      <c r="F728" s="179">
        <v>1704813.26</v>
      </c>
    </row>
    <row r="729" spans="3:6">
      <c r="C729" s="180" t="s">
        <v>947</v>
      </c>
      <c r="D729" s="179">
        <v>16198552</v>
      </c>
      <c r="E729" s="179">
        <v>0</v>
      </c>
      <c r="F729" s="179">
        <v>0</v>
      </c>
    </row>
    <row r="730" spans="3:6">
      <c r="C730" s="180" t="s">
        <v>948</v>
      </c>
      <c r="D730" s="179">
        <v>0</v>
      </c>
      <c r="E730" s="179">
        <v>15400438.02</v>
      </c>
      <c r="F730" s="179">
        <v>6788322.4799999995</v>
      </c>
    </row>
    <row r="731" spans="3:6">
      <c r="C731" s="180" t="s">
        <v>949</v>
      </c>
      <c r="D731" s="179">
        <v>8298190</v>
      </c>
      <c r="E731" s="179">
        <v>190</v>
      </c>
      <c r="F731" s="179">
        <v>0</v>
      </c>
    </row>
    <row r="732" spans="3:6">
      <c r="C732" s="68" t="s">
        <v>340</v>
      </c>
      <c r="D732" s="169">
        <v>4905265143</v>
      </c>
      <c r="E732" s="169">
        <v>4146578634.3400002</v>
      </c>
      <c r="F732" s="169">
        <v>2963221776.9899998</v>
      </c>
    </row>
    <row r="733" spans="3:6">
      <c r="C733" s="178" t="s">
        <v>322</v>
      </c>
      <c r="D733" s="179">
        <v>1890790749</v>
      </c>
      <c r="E733" s="179">
        <v>2403576347.6199999</v>
      </c>
      <c r="F733" s="179">
        <v>2200301149.3699999</v>
      </c>
    </row>
    <row r="734" spans="3:6">
      <c r="C734" s="180" t="s">
        <v>950</v>
      </c>
      <c r="D734" s="179">
        <v>793946</v>
      </c>
      <c r="E734" s="179">
        <v>578611</v>
      </c>
      <c r="F734" s="179">
        <v>0</v>
      </c>
    </row>
    <row r="735" spans="3:6">
      <c r="C735" s="180" t="s">
        <v>951</v>
      </c>
      <c r="D735" s="179">
        <v>2411805</v>
      </c>
      <c r="E735" s="179">
        <v>3397540</v>
      </c>
      <c r="F735" s="179">
        <v>2717951.64</v>
      </c>
    </row>
    <row r="736" spans="3:6">
      <c r="C736" s="180" t="s">
        <v>952</v>
      </c>
      <c r="D736" s="179">
        <v>900000000</v>
      </c>
      <c r="E736" s="179">
        <v>556000000</v>
      </c>
      <c r="F736" s="179">
        <v>530585559.00999999</v>
      </c>
    </row>
    <row r="737" spans="3:6">
      <c r="C737" s="180" t="s">
        <v>953</v>
      </c>
      <c r="D737" s="179">
        <v>0</v>
      </c>
      <c r="E737" s="179">
        <v>32107196</v>
      </c>
      <c r="F737" s="179">
        <v>0</v>
      </c>
    </row>
    <row r="738" spans="3:6">
      <c r="C738" s="180" t="s">
        <v>954</v>
      </c>
      <c r="D738" s="179">
        <v>793946</v>
      </c>
      <c r="E738" s="179">
        <v>578611</v>
      </c>
      <c r="F738" s="179">
        <v>0</v>
      </c>
    </row>
    <row r="739" spans="3:6">
      <c r="C739" s="180" t="s">
        <v>955</v>
      </c>
      <c r="D739" s="179">
        <v>7036874</v>
      </c>
      <c r="E739" s="179">
        <v>115608.65</v>
      </c>
      <c r="F739" s="179">
        <v>0</v>
      </c>
    </row>
    <row r="740" spans="3:6">
      <c r="C740" s="180" t="s">
        <v>956</v>
      </c>
      <c r="D740" s="179">
        <v>1288275</v>
      </c>
      <c r="E740" s="179">
        <v>107294</v>
      </c>
      <c r="F740" s="179">
        <v>0</v>
      </c>
    </row>
    <row r="741" spans="3:6">
      <c r="C741" s="180" t="s">
        <v>957</v>
      </c>
      <c r="D741" s="179">
        <v>793946</v>
      </c>
      <c r="E741" s="179">
        <v>578611</v>
      </c>
      <c r="F741" s="179">
        <v>0</v>
      </c>
    </row>
    <row r="742" spans="3:6">
      <c r="C742" s="180" t="s">
        <v>958</v>
      </c>
      <c r="D742" s="179">
        <v>1830442</v>
      </c>
      <c r="E742" s="179">
        <v>1184438</v>
      </c>
      <c r="F742" s="179">
        <v>0</v>
      </c>
    </row>
    <row r="743" spans="3:6">
      <c r="C743" s="180" t="s">
        <v>959</v>
      </c>
      <c r="D743" s="179">
        <v>12210754</v>
      </c>
      <c r="E743" s="179">
        <v>0</v>
      </c>
      <c r="F743" s="179">
        <v>0</v>
      </c>
    </row>
    <row r="744" spans="3:6">
      <c r="C744" s="180" t="s">
        <v>960</v>
      </c>
      <c r="D744" s="179">
        <v>50000000</v>
      </c>
      <c r="E744" s="179">
        <v>3200000</v>
      </c>
      <c r="F744" s="179">
        <v>0</v>
      </c>
    </row>
    <row r="745" spans="3:6">
      <c r="C745" s="180" t="s">
        <v>961</v>
      </c>
      <c r="D745" s="179">
        <v>60004371</v>
      </c>
      <c r="E745" s="179">
        <v>39782270</v>
      </c>
      <c r="F745" s="179">
        <v>39777685.399999999</v>
      </c>
    </row>
    <row r="746" spans="3:6">
      <c r="C746" s="180" t="s">
        <v>962</v>
      </c>
      <c r="D746" s="179">
        <v>5000000</v>
      </c>
      <c r="E746" s="179">
        <v>19000000</v>
      </c>
      <c r="F746" s="179">
        <v>13184351.67</v>
      </c>
    </row>
    <row r="747" spans="3:6">
      <c r="C747" s="180" t="s">
        <v>963</v>
      </c>
      <c r="D747" s="179">
        <v>97691808</v>
      </c>
      <c r="E747" s="179">
        <v>34067218</v>
      </c>
      <c r="F747" s="179">
        <v>31624144.780000001</v>
      </c>
    </row>
    <row r="748" spans="3:6">
      <c r="C748" s="180" t="s">
        <v>1972</v>
      </c>
      <c r="D748" s="179">
        <v>0</v>
      </c>
      <c r="E748" s="179">
        <v>5657326.9699999997</v>
      </c>
      <c r="F748" s="179">
        <v>3664757.0199999996</v>
      </c>
    </row>
    <row r="749" spans="3:6">
      <c r="C749" s="180" t="s">
        <v>964</v>
      </c>
      <c r="D749" s="179">
        <v>223697782</v>
      </c>
      <c r="E749" s="179">
        <v>379104682</v>
      </c>
      <c r="F749" s="179">
        <v>373360377.09000003</v>
      </c>
    </row>
    <row r="750" spans="3:6">
      <c r="C750" s="180" t="s">
        <v>965</v>
      </c>
      <c r="D750" s="179">
        <v>76016568</v>
      </c>
      <c r="E750" s="179">
        <v>565530000</v>
      </c>
      <c r="F750" s="179">
        <v>465523197.72000003</v>
      </c>
    </row>
    <row r="751" spans="3:6">
      <c r="C751" s="180" t="s">
        <v>966</v>
      </c>
      <c r="D751" s="179">
        <v>1386356</v>
      </c>
      <c r="E751" s="179">
        <v>1608021</v>
      </c>
      <c r="F751" s="179">
        <v>1607968.23</v>
      </c>
    </row>
    <row r="752" spans="3:6">
      <c r="C752" s="180" t="s">
        <v>967</v>
      </c>
      <c r="D752" s="179">
        <v>2571728</v>
      </c>
      <c r="E752" s="179">
        <v>4096024</v>
      </c>
      <c r="F752" s="179">
        <v>4095942.31</v>
      </c>
    </row>
    <row r="753" spans="3:6">
      <c r="C753" s="180" t="s">
        <v>968</v>
      </c>
      <c r="D753" s="179">
        <v>1658212</v>
      </c>
      <c r="E753" s="179">
        <v>1227543</v>
      </c>
      <c r="F753" s="179">
        <v>0</v>
      </c>
    </row>
    <row r="754" spans="3:6">
      <c r="C754" s="180" t="s">
        <v>969</v>
      </c>
      <c r="D754" s="179">
        <v>1658212</v>
      </c>
      <c r="E754" s="179">
        <v>2484243</v>
      </c>
      <c r="F754" s="179">
        <v>2484155.59</v>
      </c>
    </row>
    <row r="755" spans="3:6">
      <c r="C755" s="180" t="s">
        <v>970</v>
      </c>
      <c r="D755" s="179">
        <v>1386356</v>
      </c>
      <c r="E755" s="179">
        <v>1608021</v>
      </c>
      <c r="F755" s="179">
        <v>1405222.16</v>
      </c>
    </row>
    <row r="756" spans="3:6">
      <c r="C756" s="180" t="s">
        <v>971</v>
      </c>
      <c r="D756" s="179">
        <v>25000000</v>
      </c>
      <c r="E756" s="179">
        <v>16463306</v>
      </c>
      <c r="F756" s="179">
        <v>2235993.92</v>
      </c>
    </row>
    <row r="757" spans="3:6">
      <c r="C757" s="180" t="s">
        <v>972</v>
      </c>
      <c r="D757" s="179">
        <v>145335</v>
      </c>
      <c r="E757" s="179">
        <v>11410</v>
      </c>
      <c r="F757" s="179">
        <v>0</v>
      </c>
    </row>
    <row r="758" spans="3:6">
      <c r="C758" s="180" t="s">
        <v>973</v>
      </c>
      <c r="D758" s="179">
        <v>1552464</v>
      </c>
      <c r="E758" s="179">
        <v>100</v>
      </c>
      <c r="F758" s="179">
        <v>0</v>
      </c>
    </row>
    <row r="759" spans="3:6">
      <c r="C759" s="180" t="s">
        <v>974</v>
      </c>
      <c r="D759" s="179">
        <v>2408296</v>
      </c>
      <c r="E759" s="179">
        <v>105738</v>
      </c>
      <c r="F759" s="179">
        <v>0</v>
      </c>
    </row>
    <row r="760" spans="3:6">
      <c r="C760" s="180" t="s">
        <v>975</v>
      </c>
      <c r="D760" s="179">
        <v>1552464</v>
      </c>
      <c r="E760" s="179">
        <v>100</v>
      </c>
      <c r="F760" s="179">
        <v>0</v>
      </c>
    </row>
    <row r="761" spans="3:6">
      <c r="C761" s="180" t="s">
        <v>976</v>
      </c>
      <c r="D761" s="179">
        <v>1292069</v>
      </c>
      <c r="E761" s="179">
        <v>107673</v>
      </c>
      <c r="F761" s="179">
        <v>0</v>
      </c>
    </row>
    <row r="762" spans="3:6">
      <c r="C762" s="180" t="s">
        <v>977</v>
      </c>
      <c r="D762" s="179">
        <v>1292069</v>
      </c>
      <c r="E762" s="179">
        <v>107673</v>
      </c>
      <c r="F762" s="179">
        <v>0</v>
      </c>
    </row>
    <row r="763" spans="3:6">
      <c r="C763" s="180" t="s">
        <v>978</v>
      </c>
      <c r="D763" s="179">
        <v>1524615</v>
      </c>
      <c r="E763" s="179">
        <v>1093946</v>
      </c>
      <c r="F763" s="179">
        <v>0</v>
      </c>
    </row>
    <row r="764" spans="3:6">
      <c r="C764" s="180" t="s">
        <v>979</v>
      </c>
      <c r="D764" s="179">
        <v>1524615</v>
      </c>
      <c r="E764" s="179">
        <v>1093946</v>
      </c>
      <c r="F764" s="179">
        <v>0</v>
      </c>
    </row>
    <row r="765" spans="3:6">
      <c r="C765" s="180" t="s">
        <v>980</v>
      </c>
      <c r="D765" s="179">
        <v>1290217</v>
      </c>
      <c r="E765" s="179">
        <v>1074882</v>
      </c>
      <c r="F765" s="179">
        <v>0</v>
      </c>
    </row>
    <row r="766" spans="3:6">
      <c r="C766" s="180" t="s">
        <v>981</v>
      </c>
      <c r="D766" s="179">
        <v>2467692</v>
      </c>
      <c r="E766" s="179">
        <v>1821688</v>
      </c>
      <c r="F766" s="179">
        <v>0</v>
      </c>
    </row>
    <row r="767" spans="3:6">
      <c r="C767" s="180" t="s">
        <v>982</v>
      </c>
      <c r="D767" s="179">
        <v>1083448</v>
      </c>
      <c r="E767" s="179">
        <v>652779</v>
      </c>
      <c r="F767" s="179">
        <v>652000</v>
      </c>
    </row>
    <row r="768" spans="3:6">
      <c r="C768" s="180" t="s">
        <v>983</v>
      </c>
      <c r="D768" s="179">
        <v>7000000</v>
      </c>
      <c r="E768" s="179">
        <v>6529186</v>
      </c>
      <c r="F768" s="179">
        <v>5024311.28</v>
      </c>
    </row>
    <row r="769" spans="3:6">
      <c r="C769" s="180" t="s">
        <v>984</v>
      </c>
      <c r="D769" s="179">
        <v>1083448</v>
      </c>
      <c r="E769" s="179">
        <v>652779</v>
      </c>
      <c r="F769" s="179">
        <v>652000</v>
      </c>
    </row>
    <row r="770" spans="3:6">
      <c r="C770" s="180" t="s">
        <v>985</v>
      </c>
      <c r="D770" s="179">
        <v>1083448</v>
      </c>
      <c r="E770" s="179">
        <v>652779</v>
      </c>
      <c r="F770" s="179">
        <v>652000</v>
      </c>
    </row>
    <row r="771" spans="3:6">
      <c r="C771" s="180" t="s">
        <v>986</v>
      </c>
      <c r="D771" s="179">
        <v>10000000</v>
      </c>
      <c r="E771" s="179">
        <v>142088260</v>
      </c>
      <c r="F771" s="179">
        <v>142087815.75999999</v>
      </c>
    </row>
    <row r="772" spans="3:6">
      <c r="C772" s="180" t="s">
        <v>987</v>
      </c>
      <c r="D772" s="179">
        <v>49509381</v>
      </c>
      <c r="E772" s="179">
        <v>58831950</v>
      </c>
      <c r="F772" s="179">
        <v>58764000.740000002</v>
      </c>
    </row>
    <row r="773" spans="3:6">
      <c r="C773" s="180" t="s">
        <v>988</v>
      </c>
      <c r="D773" s="179">
        <v>56815896</v>
      </c>
      <c r="E773" s="179">
        <v>40956579</v>
      </c>
      <c r="F773" s="179">
        <v>40956579</v>
      </c>
    </row>
    <row r="774" spans="3:6">
      <c r="C774" s="180" t="s">
        <v>989</v>
      </c>
      <c r="D774" s="179">
        <v>53002068</v>
      </c>
      <c r="E774" s="179">
        <v>43487114</v>
      </c>
      <c r="F774" s="179">
        <v>43479408.5</v>
      </c>
    </row>
    <row r="775" spans="3:6">
      <c r="C775" s="180" t="s">
        <v>990</v>
      </c>
      <c r="D775" s="179">
        <v>89928181</v>
      </c>
      <c r="E775" s="179">
        <v>263418370</v>
      </c>
      <c r="F775" s="179">
        <v>263418369.56</v>
      </c>
    </row>
    <row r="776" spans="3:6">
      <c r="C776" s="180" t="s">
        <v>991</v>
      </c>
      <c r="D776" s="179">
        <v>93502610</v>
      </c>
      <c r="E776" s="179">
        <v>83273749</v>
      </c>
      <c r="F776" s="179">
        <v>83214831.400000006</v>
      </c>
    </row>
    <row r="777" spans="3:6">
      <c r="C777" s="180" t="s">
        <v>992</v>
      </c>
      <c r="D777" s="179">
        <v>39501052</v>
      </c>
      <c r="E777" s="179">
        <v>89139082</v>
      </c>
      <c r="F777" s="179">
        <v>89132526.590000004</v>
      </c>
    </row>
    <row r="778" spans="3:6">
      <c r="C778" s="178" t="s">
        <v>325</v>
      </c>
      <c r="D778" s="179">
        <v>3014474394</v>
      </c>
      <c r="E778" s="179">
        <v>1743002286.72</v>
      </c>
      <c r="F778" s="179">
        <v>762920627.62</v>
      </c>
    </row>
    <row r="779" spans="3:6">
      <c r="C779" s="180" t="s">
        <v>993</v>
      </c>
      <c r="D779" s="179">
        <v>3014474394</v>
      </c>
      <c r="E779" s="179">
        <v>1743002286.72</v>
      </c>
      <c r="F779" s="179">
        <v>762920627.62</v>
      </c>
    </row>
    <row r="780" spans="3:6">
      <c r="C780" s="68" t="s">
        <v>341</v>
      </c>
      <c r="D780" s="169">
        <v>708754976</v>
      </c>
      <c r="E780" s="169">
        <v>3174650778.8600001</v>
      </c>
      <c r="F780" s="169">
        <v>2924058042.4899998</v>
      </c>
    </row>
    <row r="781" spans="3:6">
      <c r="C781" s="178" t="s">
        <v>322</v>
      </c>
      <c r="D781" s="179">
        <v>391443082</v>
      </c>
      <c r="E781" s="179">
        <v>2397679588.9200001</v>
      </c>
      <c r="F781" s="179">
        <v>2225097302.3199997</v>
      </c>
    </row>
    <row r="782" spans="3:6">
      <c r="C782" s="180" t="s">
        <v>994</v>
      </c>
      <c r="D782" s="179">
        <v>53100000</v>
      </c>
      <c r="E782" s="179">
        <v>235497759</v>
      </c>
      <c r="F782" s="179">
        <v>82255137.260000005</v>
      </c>
    </row>
    <row r="783" spans="3:6">
      <c r="C783" s="180" t="s">
        <v>995</v>
      </c>
      <c r="D783" s="179">
        <v>1000000</v>
      </c>
      <c r="E783" s="179">
        <v>1601029631</v>
      </c>
      <c r="F783" s="179">
        <v>1601029630.5999999</v>
      </c>
    </row>
    <row r="784" spans="3:6">
      <c r="C784" s="180" t="s">
        <v>996</v>
      </c>
      <c r="D784" s="179">
        <v>4364944</v>
      </c>
      <c r="E784" s="179">
        <v>112039.46</v>
      </c>
      <c r="F784" s="179">
        <v>0</v>
      </c>
    </row>
    <row r="785" spans="3:6">
      <c r="C785" s="180" t="s">
        <v>997</v>
      </c>
      <c r="D785" s="179">
        <v>1875179</v>
      </c>
      <c r="E785" s="179">
        <v>116190</v>
      </c>
      <c r="F785" s="179">
        <v>0</v>
      </c>
    </row>
    <row r="786" spans="3:6">
      <c r="C786" s="180" t="s">
        <v>998</v>
      </c>
      <c r="D786" s="179">
        <v>6352861</v>
      </c>
      <c r="E786" s="179">
        <v>103638.1</v>
      </c>
      <c r="F786" s="179">
        <v>0</v>
      </c>
    </row>
    <row r="787" spans="3:6">
      <c r="C787" s="180" t="s">
        <v>999</v>
      </c>
      <c r="D787" s="179">
        <v>3424658</v>
      </c>
      <c r="E787" s="179">
        <v>3424658</v>
      </c>
      <c r="F787" s="179">
        <v>3191848.9</v>
      </c>
    </row>
    <row r="788" spans="3:6">
      <c r="C788" s="180" t="s">
        <v>1000</v>
      </c>
      <c r="D788" s="179">
        <v>2125528</v>
      </c>
      <c r="E788" s="179">
        <v>101691</v>
      </c>
      <c r="F788" s="179">
        <v>0</v>
      </c>
    </row>
    <row r="789" spans="3:6">
      <c r="C789" s="180" t="s">
        <v>1001</v>
      </c>
      <c r="D789" s="179">
        <v>11123796</v>
      </c>
      <c r="E789" s="179">
        <v>102624.07</v>
      </c>
      <c r="F789" s="179">
        <v>0</v>
      </c>
    </row>
    <row r="790" spans="3:6">
      <c r="C790" s="180" t="s">
        <v>1002</v>
      </c>
      <c r="D790" s="179">
        <v>1000000</v>
      </c>
      <c r="E790" s="179">
        <v>202715000</v>
      </c>
      <c r="F790" s="179">
        <v>202714547.81</v>
      </c>
    </row>
    <row r="791" spans="3:6">
      <c r="C791" s="180" t="s">
        <v>1003</v>
      </c>
      <c r="D791" s="179">
        <v>19508354</v>
      </c>
      <c r="E791" s="179">
        <v>100000</v>
      </c>
      <c r="F791" s="179">
        <v>0</v>
      </c>
    </row>
    <row r="792" spans="3:6">
      <c r="C792" s="180" t="s">
        <v>1004</v>
      </c>
      <c r="D792" s="179">
        <v>87002149</v>
      </c>
      <c r="E792" s="179">
        <v>67980302</v>
      </c>
      <c r="F792" s="179">
        <v>67925733.969999999</v>
      </c>
    </row>
    <row r="793" spans="3:6">
      <c r="C793" s="180" t="s">
        <v>1005</v>
      </c>
      <c r="D793" s="179">
        <v>20000000</v>
      </c>
      <c r="E793" s="179">
        <v>0</v>
      </c>
      <c r="F793" s="179">
        <v>0</v>
      </c>
    </row>
    <row r="794" spans="3:6">
      <c r="C794" s="180" t="s">
        <v>1006</v>
      </c>
      <c r="D794" s="179">
        <v>498000</v>
      </c>
      <c r="E794" s="179">
        <v>0</v>
      </c>
      <c r="F794" s="179">
        <v>0</v>
      </c>
    </row>
    <row r="795" spans="3:6">
      <c r="C795" s="180" t="s">
        <v>1007</v>
      </c>
      <c r="D795" s="179">
        <v>180067613</v>
      </c>
      <c r="E795" s="179">
        <v>286396056.28999996</v>
      </c>
      <c r="F795" s="179">
        <v>267980403.77999997</v>
      </c>
    </row>
    <row r="796" spans="3:6">
      <c r="C796" s="178" t="s">
        <v>323</v>
      </c>
      <c r="D796" s="179">
        <v>306000000</v>
      </c>
      <c r="E796" s="179">
        <v>106571964.94</v>
      </c>
      <c r="F796" s="179">
        <v>54960740.170000002</v>
      </c>
    </row>
    <row r="797" spans="3:6">
      <c r="C797" s="180" t="s">
        <v>1008</v>
      </c>
      <c r="D797" s="179">
        <v>306000000</v>
      </c>
      <c r="E797" s="179">
        <v>106571964.94</v>
      </c>
      <c r="F797" s="179">
        <v>54960740.170000002</v>
      </c>
    </row>
    <row r="798" spans="3:6">
      <c r="C798" s="178" t="s">
        <v>325</v>
      </c>
      <c r="D798" s="179">
        <v>0</v>
      </c>
      <c r="E798" s="179">
        <v>659087331</v>
      </c>
      <c r="F798" s="179">
        <v>644000000</v>
      </c>
    </row>
    <row r="799" spans="3:6">
      <c r="C799" s="180" t="s">
        <v>995</v>
      </c>
      <c r="D799" s="179">
        <v>0</v>
      </c>
      <c r="E799" s="179">
        <v>644000000</v>
      </c>
      <c r="F799" s="179">
        <v>644000000</v>
      </c>
    </row>
    <row r="800" spans="3:6">
      <c r="C800" s="180" t="s">
        <v>1002</v>
      </c>
      <c r="D800" s="179">
        <v>0</v>
      </c>
      <c r="E800" s="179">
        <v>15087331</v>
      </c>
      <c r="F800" s="179">
        <v>0</v>
      </c>
    </row>
    <row r="801" spans="3:6">
      <c r="C801" s="178" t="s">
        <v>331</v>
      </c>
      <c r="D801" s="179">
        <v>11311894</v>
      </c>
      <c r="E801" s="179">
        <v>11311894</v>
      </c>
      <c r="F801" s="179">
        <v>0</v>
      </c>
    </row>
    <row r="802" spans="3:6">
      <c r="C802" s="180" t="s">
        <v>434</v>
      </c>
      <c r="D802" s="179">
        <v>11311894</v>
      </c>
      <c r="E802" s="179">
        <v>11311894</v>
      </c>
      <c r="F802" s="179">
        <v>0</v>
      </c>
    </row>
    <row r="803" spans="3:6">
      <c r="C803" s="68" t="s">
        <v>342</v>
      </c>
      <c r="D803" s="169">
        <v>746919014</v>
      </c>
      <c r="E803" s="169">
        <v>1165378588.2900002</v>
      </c>
      <c r="F803" s="169">
        <v>846041417.19999981</v>
      </c>
    </row>
    <row r="804" spans="3:6">
      <c r="C804" s="178" t="s">
        <v>322</v>
      </c>
      <c r="D804" s="179">
        <v>706857248</v>
      </c>
      <c r="E804" s="179">
        <v>1139379923.8600001</v>
      </c>
      <c r="F804" s="179">
        <v>838493629.68999982</v>
      </c>
    </row>
    <row r="805" spans="3:6">
      <c r="C805" s="180" t="s">
        <v>434</v>
      </c>
      <c r="D805" s="179">
        <v>2459823</v>
      </c>
      <c r="E805" s="179">
        <v>2459823</v>
      </c>
      <c r="F805" s="179">
        <v>0</v>
      </c>
    </row>
    <row r="806" spans="3:6">
      <c r="C806" s="180" t="s">
        <v>1009</v>
      </c>
      <c r="D806" s="179">
        <v>2782305</v>
      </c>
      <c r="E806" s="179">
        <v>112878.8</v>
      </c>
      <c r="F806" s="179">
        <v>0</v>
      </c>
    </row>
    <row r="807" spans="3:6">
      <c r="C807" s="180" t="s">
        <v>1010</v>
      </c>
      <c r="D807" s="179">
        <v>79196</v>
      </c>
      <c r="E807" s="179">
        <v>3247031.08</v>
      </c>
      <c r="F807" s="179">
        <v>3000000</v>
      </c>
    </row>
    <row r="808" spans="3:6">
      <c r="C808" s="180" t="s">
        <v>1011</v>
      </c>
      <c r="D808" s="179">
        <v>2400521</v>
      </c>
      <c r="E808" s="179">
        <v>6089182</v>
      </c>
      <c r="F808" s="179">
        <v>6054567.6600000001</v>
      </c>
    </row>
    <row r="809" spans="3:6">
      <c r="C809" s="180" t="s">
        <v>1012</v>
      </c>
      <c r="D809" s="179">
        <v>2188169</v>
      </c>
      <c r="E809" s="179">
        <v>0</v>
      </c>
      <c r="F809" s="179">
        <v>0</v>
      </c>
    </row>
    <row r="810" spans="3:6">
      <c r="C810" s="180" t="s">
        <v>1013</v>
      </c>
      <c r="D810" s="179">
        <v>4603072</v>
      </c>
      <c r="E810" s="179">
        <v>106840.72</v>
      </c>
      <c r="F810" s="179">
        <v>0</v>
      </c>
    </row>
    <row r="811" spans="3:6">
      <c r="C811" s="180" t="s">
        <v>1014</v>
      </c>
      <c r="D811" s="179">
        <v>1250434</v>
      </c>
      <c r="E811" s="179">
        <v>1209885</v>
      </c>
      <c r="F811" s="179">
        <v>967827.99</v>
      </c>
    </row>
    <row r="812" spans="3:6">
      <c r="C812" s="180" t="s">
        <v>1015</v>
      </c>
      <c r="D812" s="179">
        <v>2025413</v>
      </c>
      <c r="E812" s="179">
        <v>1900000</v>
      </c>
      <c r="F812" s="179">
        <v>0</v>
      </c>
    </row>
    <row r="813" spans="3:6">
      <c r="C813" s="180" t="s">
        <v>1016</v>
      </c>
      <c r="D813" s="179">
        <v>2025413</v>
      </c>
      <c r="E813" s="179">
        <v>5900000</v>
      </c>
      <c r="F813" s="179">
        <v>2290267.0699999998</v>
      </c>
    </row>
    <row r="814" spans="3:6">
      <c r="C814" s="180" t="s">
        <v>1017</v>
      </c>
      <c r="D814" s="179">
        <v>3227211</v>
      </c>
      <c r="E814" s="179">
        <v>0</v>
      </c>
      <c r="F814" s="179">
        <v>0</v>
      </c>
    </row>
    <row r="815" spans="3:6">
      <c r="C815" s="180" t="s">
        <v>1018</v>
      </c>
      <c r="D815" s="179">
        <v>2025413</v>
      </c>
      <c r="E815" s="179">
        <v>4503826</v>
      </c>
      <c r="F815" s="179">
        <v>3602981.4</v>
      </c>
    </row>
    <row r="816" spans="3:6">
      <c r="C816" s="180" t="s">
        <v>1019</v>
      </c>
      <c r="D816" s="179">
        <v>5276742</v>
      </c>
      <c r="E816" s="179">
        <v>4415403</v>
      </c>
      <c r="F816" s="179">
        <v>3575831.38</v>
      </c>
    </row>
    <row r="817" spans="3:6">
      <c r="C817" s="180" t="s">
        <v>1020</v>
      </c>
      <c r="D817" s="179">
        <v>2025413</v>
      </c>
      <c r="E817" s="179">
        <v>1379409</v>
      </c>
      <c r="F817" s="179">
        <v>0</v>
      </c>
    </row>
    <row r="818" spans="3:6">
      <c r="C818" s="180" t="s">
        <v>1021</v>
      </c>
      <c r="D818" s="179">
        <v>2295673</v>
      </c>
      <c r="E818" s="179">
        <v>2274334</v>
      </c>
      <c r="F818" s="179">
        <v>1986478.73</v>
      </c>
    </row>
    <row r="819" spans="3:6">
      <c r="C819" s="180" t="s">
        <v>1022</v>
      </c>
      <c r="D819" s="179">
        <v>119534</v>
      </c>
      <c r="E819" s="179">
        <v>0</v>
      </c>
      <c r="F819" s="179">
        <v>0</v>
      </c>
    </row>
    <row r="820" spans="3:6">
      <c r="C820" s="180" t="s">
        <v>1023</v>
      </c>
      <c r="D820" s="179">
        <v>13000000</v>
      </c>
      <c r="E820" s="179">
        <v>16949971</v>
      </c>
      <c r="F820" s="179">
        <v>2117326.6800000002</v>
      </c>
    </row>
    <row r="821" spans="3:6">
      <c r="C821" s="180" t="s">
        <v>1024</v>
      </c>
      <c r="D821" s="179">
        <v>1000000</v>
      </c>
      <c r="E821" s="179">
        <v>500000</v>
      </c>
      <c r="F821" s="179">
        <v>358766</v>
      </c>
    </row>
    <row r="822" spans="3:6">
      <c r="C822" s="180" t="s">
        <v>1025</v>
      </c>
      <c r="D822" s="179">
        <v>10000000</v>
      </c>
      <c r="E822" s="179">
        <v>5000</v>
      </c>
      <c r="F822" s="179">
        <v>0</v>
      </c>
    </row>
    <row r="823" spans="3:6">
      <c r="C823" s="180" t="s">
        <v>1902</v>
      </c>
      <c r="D823" s="179">
        <v>0</v>
      </c>
      <c r="E823" s="179">
        <v>5034365</v>
      </c>
      <c r="F823" s="179">
        <v>0</v>
      </c>
    </row>
    <row r="824" spans="3:6">
      <c r="C824" s="180" t="s">
        <v>1026</v>
      </c>
      <c r="D824" s="179">
        <v>58125000</v>
      </c>
      <c r="E824" s="179">
        <v>15000000</v>
      </c>
      <c r="F824" s="179">
        <v>0</v>
      </c>
    </row>
    <row r="825" spans="3:6">
      <c r="C825" s="180" t="s">
        <v>1027</v>
      </c>
      <c r="D825" s="179">
        <v>4302296</v>
      </c>
      <c r="E825" s="179">
        <v>3871627</v>
      </c>
      <c r="F825" s="179">
        <v>3452914.66</v>
      </c>
    </row>
    <row r="826" spans="3:6">
      <c r="C826" s="180" t="s">
        <v>1028</v>
      </c>
      <c r="D826" s="179">
        <v>9738353</v>
      </c>
      <c r="E826" s="179">
        <v>3109108.65</v>
      </c>
      <c r="F826" s="179">
        <v>0</v>
      </c>
    </row>
    <row r="827" spans="3:6">
      <c r="C827" s="180" t="s">
        <v>1029</v>
      </c>
      <c r="D827" s="179">
        <v>13086250</v>
      </c>
      <c r="E827" s="179">
        <v>111962.03</v>
      </c>
      <c r="F827" s="179">
        <v>0</v>
      </c>
    </row>
    <row r="828" spans="3:6">
      <c r="C828" s="180" t="s">
        <v>1030</v>
      </c>
      <c r="D828" s="179">
        <v>6062686</v>
      </c>
      <c r="E828" s="179">
        <v>100.69</v>
      </c>
      <c r="F828" s="179">
        <v>0</v>
      </c>
    </row>
    <row r="829" spans="3:6">
      <c r="C829" s="180" t="s">
        <v>1031</v>
      </c>
      <c r="D829" s="179">
        <v>9738353</v>
      </c>
      <c r="E829" s="179">
        <v>109108.65</v>
      </c>
      <c r="F829" s="179">
        <v>0</v>
      </c>
    </row>
    <row r="830" spans="3:6">
      <c r="C830" s="180" t="s">
        <v>1032</v>
      </c>
      <c r="D830" s="179">
        <v>5105537</v>
      </c>
      <c r="E830" s="179">
        <v>2034776</v>
      </c>
      <c r="F830" s="179">
        <v>1491332.65</v>
      </c>
    </row>
    <row r="831" spans="3:6">
      <c r="C831" s="180" t="s">
        <v>1033</v>
      </c>
      <c r="D831" s="179">
        <v>7331976</v>
      </c>
      <c r="E831" s="179">
        <v>3118778</v>
      </c>
      <c r="F831" s="179">
        <v>0</v>
      </c>
    </row>
    <row r="832" spans="3:6">
      <c r="C832" s="180" t="s">
        <v>1034</v>
      </c>
      <c r="D832" s="179">
        <v>68635382</v>
      </c>
      <c r="E832" s="179">
        <v>26903339</v>
      </c>
      <c r="F832" s="179">
        <v>26903338.800000001</v>
      </c>
    </row>
    <row r="833" spans="3:6">
      <c r="C833" s="180" t="s">
        <v>1035</v>
      </c>
      <c r="D833" s="179">
        <v>4088406</v>
      </c>
      <c r="E833" s="179">
        <v>6142402</v>
      </c>
      <c r="F833" s="179">
        <v>5373351.71</v>
      </c>
    </row>
    <row r="834" spans="3:6">
      <c r="C834" s="180" t="s">
        <v>1036</v>
      </c>
      <c r="D834" s="179">
        <v>10523913</v>
      </c>
      <c r="E834" s="179">
        <v>6609565</v>
      </c>
      <c r="F834" s="179">
        <v>0</v>
      </c>
    </row>
    <row r="835" spans="3:6">
      <c r="C835" s="180" t="s">
        <v>1037</v>
      </c>
      <c r="D835" s="179">
        <v>2151870</v>
      </c>
      <c r="E835" s="179">
        <v>2404801</v>
      </c>
      <c r="F835" s="179">
        <v>2404713.9500000002</v>
      </c>
    </row>
    <row r="836" spans="3:6">
      <c r="C836" s="180" t="s">
        <v>1038</v>
      </c>
      <c r="D836" s="179">
        <v>12430184</v>
      </c>
      <c r="E836" s="179">
        <v>10602257.6</v>
      </c>
      <c r="F836" s="179">
        <v>0</v>
      </c>
    </row>
    <row r="837" spans="3:6">
      <c r="C837" s="180" t="s">
        <v>1039</v>
      </c>
      <c r="D837" s="179">
        <v>4088406</v>
      </c>
      <c r="E837" s="179">
        <v>3442402</v>
      </c>
      <c r="F837" s="179">
        <v>0</v>
      </c>
    </row>
    <row r="838" spans="3:6">
      <c r="C838" s="180" t="s">
        <v>1040</v>
      </c>
      <c r="D838" s="179">
        <v>12185418</v>
      </c>
      <c r="E838" s="179">
        <v>115393.63</v>
      </c>
      <c r="F838" s="179">
        <v>0</v>
      </c>
    </row>
    <row r="839" spans="3:6">
      <c r="C839" s="180" t="s">
        <v>1041</v>
      </c>
      <c r="D839" s="179">
        <v>4312963</v>
      </c>
      <c r="E839" s="179">
        <v>110635.75</v>
      </c>
      <c r="F839" s="179">
        <v>0</v>
      </c>
    </row>
    <row r="840" spans="3:6">
      <c r="C840" s="180" t="s">
        <v>1042</v>
      </c>
      <c r="D840" s="179">
        <v>6723366</v>
      </c>
      <c r="E840" s="179">
        <v>6723366.5999999996</v>
      </c>
      <c r="F840" s="179">
        <v>0</v>
      </c>
    </row>
    <row r="841" spans="3:6">
      <c r="C841" s="180" t="s">
        <v>1043</v>
      </c>
      <c r="D841" s="179">
        <v>7333389</v>
      </c>
      <c r="E841" s="179">
        <v>103541.08</v>
      </c>
      <c r="F841" s="179">
        <v>0</v>
      </c>
    </row>
    <row r="842" spans="3:6">
      <c r="C842" s="180" t="s">
        <v>1044</v>
      </c>
      <c r="D842" s="179">
        <v>7296416</v>
      </c>
      <c r="E842" s="179">
        <v>102986.58</v>
      </c>
      <c r="F842" s="179">
        <v>0</v>
      </c>
    </row>
    <row r="843" spans="3:6">
      <c r="C843" s="180" t="s">
        <v>1045</v>
      </c>
      <c r="D843" s="179">
        <v>12185418</v>
      </c>
      <c r="E843" s="179">
        <v>100</v>
      </c>
      <c r="F843" s="179">
        <v>0</v>
      </c>
    </row>
    <row r="844" spans="3:6">
      <c r="C844" s="180" t="s">
        <v>1046</v>
      </c>
      <c r="D844" s="179">
        <v>7240210</v>
      </c>
      <c r="E844" s="179">
        <v>2000000</v>
      </c>
      <c r="F844" s="179">
        <v>0</v>
      </c>
    </row>
    <row r="845" spans="3:6">
      <c r="C845" s="180" t="s">
        <v>1047</v>
      </c>
      <c r="D845" s="179">
        <v>7786208</v>
      </c>
      <c r="E845" s="179">
        <v>7786208</v>
      </c>
      <c r="F845" s="179">
        <v>0</v>
      </c>
    </row>
    <row r="846" spans="3:6">
      <c r="C846" s="180" t="s">
        <v>1048</v>
      </c>
      <c r="D846" s="179">
        <v>44144214</v>
      </c>
      <c r="E846" s="179">
        <v>31700475</v>
      </c>
      <c r="F846" s="179">
        <v>31170984.189999998</v>
      </c>
    </row>
    <row r="847" spans="3:6">
      <c r="C847" s="180" t="s">
        <v>1049</v>
      </c>
      <c r="D847" s="179">
        <v>232118496</v>
      </c>
      <c r="E847" s="179">
        <v>875967387</v>
      </c>
      <c r="F847" s="179">
        <v>673574365.93999982</v>
      </c>
    </row>
    <row r="848" spans="3:6">
      <c r="C848" s="180" t="s">
        <v>1050</v>
      </c>
      <c r="D848" s="179">
        <v>12982145</v>
      </c>
      <c r="E848" s="179">
        <v>9182145</v>
      </c>
      <c r="F848" s="179">
        <v>4168553.59</v>
      </c>
    </row>
    <row r="849" spans="3:6">
      <c r="C849" s="180" t="s">
        <v>1051</v>
      </c>
      <c r="D849" s="179">
        <v>78356061</v>
      </c>
      <c r="E849" s="179">
        <v>66039509</v>
      </c>
      <c r="F849" s="179">
        <v>66000027.289999999</v>
      </c>
    </row>
    <row r="850" spans="3:6">
      <c r="C850" s="178" t="s">
        <v>323</v>
      </c>
      <c r="D850" s="179">
        <v>15596660</v>
      </c>
      <c r="E850" s="179">
        <v>16821042.430000003</v>
      </c>
      <c r="F850" s="179">
        <v>7547787.5099999998</v>
      </c>
    </row>
    <row r="851" spans="3:6">
      <c r="C851" s="180" t="s">
        <v>1052</v>
      </c>
      <c r="D851" s="179">
        <v>15596660</v>
      </c>
      <c r="E851" s="179">
        <v>0</v>
      </c>
      <c r="F851" s="179">
        <v>0</v>
      </c>
    </row>
    <row r="852" spans="3:6">
      <c r="C852" s="180" t="s">
        <v>1053</v>
      </c>
      <c r="D852" s="179">
        <v>0</v>
      </c>
      <c r="E852" s="179">
        <v>16821042.430000003</v>
      </c>
      <c r="F852" s="179">
        <v>7547787.5099999998</v>
      </c>
    </row>
    <row r="853" spans="3:6">
      <c r="C853" s="178" t="s">
        <v>331</v>
      </c>
      <c r="D853" s="179">
        <v>24465106</v>
      </c>
      <c r="E853" s="179">
        <v>9177622</v>
      </c>
      <c r="F853" s="179">
        <v>0</v>
      </c>
    </row>
    <row r="854" spans="3:6">
      <c r="C854" s="180" t="s">
        <v>434</v>
      </c>
      <c r="D854" s="179">
        <v>24465106</v>
      </c>
      <c r="E854" s="179">
        <v>9177622</v>
      </c>
      <c r="F854" s="179">
        <v>0</v>
      </c>
    </row>
    <row r="855" spans="3:6">
      <c r="C855" s="68" t="s">
        <v>343</v>
      </c>
      <c r="D855" s="169">
        <v>1705111399</v>
      </c>
      <c r="E855" s="169">
        <v>2334561183.8899999</v>
      </c>
      <c r="F855" s="169">
        <v>1876062149.3</v>
      </c>
    </row>
    <row r="856" spans="3:6">
      <c r="C856" s="178" t="s">
        <v>322</v>
      </c>
      <c r="D856" s="179">
        <v>1268788349</v>
      </c>
      <c r="E856" s="179">
        <v>1830378487.1600001</v>
      </c>
      <c r="F856" s="179">
        <v>1516480607.4999998</v>
      </c>
    </row>
    <row r="857" spans="3:6">
      <c r="C857" s="180" t="s">
        <v>1054</v>
      </c>
      <c r="D857" s="179">
        <v>1573587</v>
      </c>
      <c r="E857" s="179">
        <v>1142918</v>
      </c>
      <c r="F857" s="179">
        <v>0</v>
      </c>
    </row>
    <row r="858" spans="3:6">
      <c r="C858" s="180" t="s">
        <v>1055</v>
      </c>
      <c r="D858" s="179">
        <v>0</v>
      </c>
      <c r="E858" s="179">
        <v>19664356.550000001</v>
      </c>
      <c r="F858" s="179">
        <v>7834561.0800000001</v>
      </c>
    </row>
    <row r="859" spans="3:6">
      <c r="C859" s="180" t="s">
        <v>1056</v>
      </c>
      <c r="D859" s="179">
        <v>22400000</v>
      </c>
      <c r="E859" s="179">
        <v>28002000</v>
      </c>
      <c r="F859" s="179">
        <v>21495259.380000003</v>
      </c>
    </row>
    <row r="860" spans="3:6">
      <c r="C860" s="180" t="s">
        <v>1057</v>
      </c>
      <c r="D860" s="179">
        <v>2413329</v>
      </c>
      <c r="E860" s="179">
        <v>1767325</v>
      </c>
      <c r="F860" s="179">
        <v>0</v>
      </c>
    </row>
    <row r="861" spans="3:6">
      <c r="C861" s="180" t="s">
        <v>1058</v>
      </c>
      <c r="D861" s="179">
        <v>1301004</v>
      </c>
      <c r="E861" s="179">
        <v>1085669</v>
      </c>
      <c r="F861" s="179">
        <v>0</v>
      </c>
    </row>
    <row r="862" spans="3:6">
      <c r="C862" s="180" t="s">
        <v>1059</v>
      </c>
      <c r="D862" s="179">
        <v>0</v>
      </c>
      <c r="E862" s="179">
        <v>28677730</v>
      </c>
      <c r="F862" s="179">
        <v>16165338.41</v>
      </c>
    </row>
    <row r="863" spans="3:6">
      <c r="C863" s="180" t="s">
        <v>1060</v>
      </c>
      <c r="D863" s="179">
        <v>2413329</v>
      </c>
      <c r="E863" s="179">
        <v>1767325</v>
      </c>
      <c r="F863" s="179">
        <v>0</v>
      </c>
    </row>
    <row r="864" spans="3:6">
      <c r="C864" s="180" t="s">
        <v>1061</v>
      </c>
      <c r="D864" s="179">
        <v>87233939</v>
      </c>
      <c r="E864" s="179">
        <v>24745570</v>
      </c>
      <c r="F864" s="179">
        <v>0</v>
      </c>
    </row>
    <row r="865" spans="3:6">
      <c r="C865" s="180" t="s">
        <v>1884</v>
      </c>
      <c r="D865" s="179">
        <v>0</v>
      </c>
      <c r="E865" s="179">
        <v>30890554.5</v>
      </c>
      <c r="F865" s="179">
        <v>30852531.920000002</v>
      </c>
    </row>
    <row r="866" spans="3:6">
      <c r="C866" s="180" t="s">
        <v>1062</v>
      </c>
      <c r="D866" s="179">
        <v>7995818</v>
      </c>
      <c r="E866" s="179">
        <v>7995818.2000000002</v>
      </c>
      <c r="F866" s="179">
        <v>0</v>
      </c>
    </row>
    <row r="867" spans="3:6">
      <c r="C867" s="180" t="s">
        <v>1063</v>
      </c>
      <c r="D867" s="179">
        <v>2654072</v>
      </c>
      <c r="E867" s="179">
        <v>2008068</v>
      </c>
      <c r="F867" s="179">
        <v>0</v>
      </c>
    </row>
    <row r="868" spans="3:6">
      <c r="C868" s="180" t="s">
        <v>1064</v>
      </c>
      <c r="D868" s="179">
        <v>2654072</v>
      </c>
      <c r="E868" s="179">
        <v>2008068</v>
      </c>
      <c r="F868" s="179">
        <v>0</v>
      </c>
    </row>
    <row r="869" spans="3:6">
      <c r="C869" s="180" t="s">
        <v>1065</v>
      </c>
      <c r="D869" s="179">
        <v>178414777</v>
      </c>
      <c r="E869" s="179">
        <v>0</v>
      </c>
      <c r="F869" s="179">
        <v>0</v>
      </c>
    </row>
    <row r="870" spans="3:6">
      <c r="C870" s="180" t="s">
        <v>1066</v>
      </c>
      <c r="D870" s="179">
        <v>2654072</v>
      </c>
      <c r="E870" s="179">
        <v>3497859</v>
      </c>
      <c r="F870" s="179">
        <v>0</v>
      </c>
    </row>
    <row r="871" spans="3:6">
      <c r="C871" s="180" t="s">
        <v>1067</v>
      </c>
      <c r="D871" s="179">
        <v>1865003</v>
      </c>
      <c r="E871" s="179">
        <v>3634334</v>
      </c>
      <c r="F871" s="179">
        <v>0</v>
      </c>
    </row>
    <row r="872" spans="3:6">
      <c r="C872" s="180" t="s">
        <v>1068</v>
      </c>
      <c r="D872" s="179">
        <v>6083027</v>
      </c>
      <c r="E872" s="179">
        <v>7913837</v>
      </c>
      <c r="F872" s="179">
        <v>3168265.71</v>
      </c>
    </row>
    <row r="873" spans="3:6">
      <c r="C873" s="180" t="s">
        <v>1069</v>
      </c>
      <c r="D873" s="179">
        <v>3261638</v>
      </c>
      <c r="E873" s="179">
        <v>2946322</v>
      </c>
      <c r="F873" s="179">
        <v>77392.19</v>
      </c>
    </row>
    <row r="874" spans="3:6">
      <c r="C874" s="180" t="s">
        <v>1989</v>
      </c>
      <c r="D874" s="179">
        <v>0</v>
      </c>
      <c r="E874" s="179">
        <v>14634425.600000001</v>
      </c>
      <c r="F874" s="179">
        <v>0</v>
      </c>
    </row>
    <row r="875" spans="3:6">
      <c r="C875" s="180" t="s">
        <v>1070</v>
      </c>
      <c r="D875" s="179">
        <v>3560142</v>
      </c>
      <c r="E875" s="179">
        <v>3718469</v>
      </c>
      <c r="F875" s="179">
        <v>1712919.59</v>
      </c>
    </row>
    <row r="876" spans="3:6">
      <c r="C876" s="180" t="s">
        <v>1071</v>
      </c>
      <c r="D876" s="179">
        <v>3532376</v>
      </c>
      <c r="E876" s="179">
        <v>5291768</v>
      </c>
      <c r="F876" s="179">
        <v>4216872.7300000004</v>
      </c>
    </row>
    <row r="877" spans="3:6">
      <c r="C877" s="180" t="s">
        <v>1072</v>
      </c>
      <c r="D877" s="179">
        <v>0</v>
      </c>
      <c r="E877" s="179">
        <v>33475071</v>
      </c>
      <c r="F877" s="179">
        <v>33474972.199999999</v>
      </c>
    </row>
    <row r="878" spans="3:6">
      <c r="C878" s="180" t="s">
        <v>1073</v>
      </c>
      <c r="D878" s="179">
        <v>4016874</v>
      </c>
      <c r="E878" s="179">
        <v>4479307</v>
      </c>
      <c r="F878" s="179">
        <v>2743364.5799999996</v>
      </c>
    </row>
    <row r="879" spans="3:6">
      <c r="C879" s="180" t="s">
        <v>1074</v>
      </c>
      <c r="D879" s="179">
        <v>3443139</v>
      </c>
      <c r="E879" s="179">
        <v>2581801</v>
      </c>
      <c r="F879" s="179">
        <v>0</v>
      </c>
    </row>
    <row r="880" spans="3:6">
      <c r="C880" s="180" t="s">
        <v>1075</v>
      </c>
      <c r="D880" s="179">
        <v>2954072</v>
      </c>
      <c r="E880" s="179">
        <v>6297428</v>
      </c>
      <c r="F880" s="179">
        <v>4109460.71</v>
      </c>
    </row>
    <row r="881" spans="3:6">
      <c r="C881" s="180" t="s">
        <v>1954</v>
      </c>
      <c r="D881" s="179">
        <v>0</v>
      </c>
      <c r="E881" s="179">
        <v>1000000</v>
      </c>
      <c r="F881" s="179">
        <v>0</v>
      </c>
    </row>
    <row r="882" spans="3:6">
      <c r="C882" s="180" t="s">
        <v>1076</v>
      </c>
      <c r="D882" s="179">
        <v>28000000</v>
      </c>
      <c r="E882" s="179">
        <v>85740456</v>
      </c>
      <c r="F882" s="179">
        <v>71516528.649999991</v>
      </c>
    </row>
    <row r="883" spans="3:6">
      <c r="C883" s="180" t="s">
        <v>1077</v>
      </c>
      <c r="D883" s="179">
        <v>11218697</v>
      </c>
      <c r="E883" s="179">
        <v>718697</v>
      </c>
      <c r="F883" s="179">
        <v>0</v>
      </c>
    </row>
    <row r="884" spans="3:6">
      <c r="C884" s="180" t="s">
        <v>1078</v>
      </c>
      <c r="D884" s="179">
        <v>10000000</v>
      </c>
      <c r="E884" s="179">
        <v>10000000</v>
      </c>
      <c r="F884" s="179">
        <v>10000000</v>
      </c>
    </row>
    <row r="885" spans="3:6">
      <c r="C885" s="180" t="s">
        <v>1079</v>
      </c>
      <c r="D885" s="179">
        <v>49169329</v>
      </c>
      <c r="E885" s="179">
        <v>39227424</v>
      </c>
      <c r="F885" s="179">
        <v>39227421.579999998</v>
      </c>
    </row>
    <row r="886" spans="3:6">
      <c r="C886" s="180" t="s">
        <v>1080</v>
      </c>
      <c r="D886" s="179">
        <v>87144574</v>
      </c>
      <c r="E886" s="179">
        <v>83799205</v>
      </c>
      <c r="F886" s="179">
        <v>62687049.5</v>
      </c>
    </row>
    <row r="887" spans="3:6">
      <c r="C887" s="180" t="s">
        <v>1081</v>
      </c>
      <c r="D887" s="179">
        <v>1301843</v>
      </c>
      <c r="E887" s="179">
        <v>1301843</v>
      </c>
      <c r="F887" s="179">
        <v>0</v>
      </c>
    </row>
    <row r="888" spans="3:6">
      <c r="C888" s="180" t="s">
        <v>1082</v>
      </c>
      <c r="D888" s="179">
        <v>15000000</v>
      </c>
      <c r="E888" s="179">
        <v>18000000</v>
      </c>
      <c r="F888" s="179">
        <v>16427602</v>
      </c>
    </row>
    <row r="889" spans="3:6">
      <c r="C889" s="180" t="s">
        <v>1083</v>
      </c>
      <c r="D889" s="179">
        <v>7570295</v>
      </c>
      <c r="E889" s="179">
        <v>8309000</v>
      </c>
      <c r="F889" s="179">
        <v>0</v>
      </c>
    </row>
    <row r="890" spans="3:6">
      <c r="C890" s="180" t="s">
        <v>1084</v>
      </c>
      <c r="D890" s="179">
        <v>5000000</v>
      </c>
      <c r="E890" s="179">
        <v>5000000</v>
      </c>
      <c r="F890" s="179">
        <v>0</v>
      </c>
    </row>
    <row r="891" spans="3:6">
      <c r="C891" s="180" t="s">
        <v>1885</v>
      </c>
      <c r="D891" s="179">
        <v>0</v>
      </c>
      <c r="E891" s="179">
        <v>39984000</v>
      </c>
      <c r="F891" s="179">
        <v>20718451.27</v>
      </c>
    </row>
    <row r="892" spans="3:6">
      <c r="C892" s="180" t="s">
        <v>1085</v>
      </c>
      <c r="D892" s="179">
        <v>12408251</v>
      </c>
      <c r="E892" s="179">
        <v>6171903</v>
      </c>
      <c r="F892" s="179">
        <v>6171903</v>
      </c>
    </row>
    <row r="893" spans="3:6">
      <c r="C893" s="180" t="s">
        <v>1086</v>
      </c>
      <c r="D893" s="179">
        <v>12372948</v>
      </c>
      <c r="E893" s="179">
        <v>0</v>
      </c>
      <c r="F893" s="179">
        <v>0</v>
      </c>
    </row>
    <row r="894" spans="3:6">
      <c r="C894" s="180" t="s">
        <v>1087</v>
      </c>
      <c r="D894" s="179">
        <v>52524374</v>
      </c>
      <c r="E894" s="179">
        <v>15009750</v>
      </c>
      <c r="F894" s="179">
        <v>15000000</v>
      </c>
    </row>
    <row r="895" spans="3:6">
      <c r="C895" s="180" t="s">
        <v>1088</v>
      </c>
      <c r="D895" s="179">
        <v>28764263</v>
      </c>
      <c r="E895" s="179">
        <v>26919909</v>
      </c>
      <c r="F895" s="179">
        <v>26919909</v>
      </c>
    </row>
    <row r="896" spans="3:6">
      <c r="C896" s="180" t="s">
        <v>1089</v>
      </c>
      <c r="D896" s="179">
        <v>43624733</v>
      </c>
      <c r="E896" s="179">
        <v>42767859</v>
      </c>
      <c r="F896" s="179">
        <v>42767606.370000005</v>
      </c>
    </row>
    <row r="897" spans="3:6">
      <c r="C897" s="180" t="s">
        <v>1090</v>
      </c>
      <c r="D897" s="179">
        <v>62964489</v>
      </c>
      <c r="E897" s="179">
        <v>60550883</v>
      </c>
      <c r="F897" s="179">
        <v>60400000</v>
      </c>
    </row>
    <row r="898" spans="3:6">
      <c r="C898" s="180" t="s">
        <v>2016</v>
      </c>
      <c r="D898" s="179">
        <v>0</v>
      </c>
      <c r="E898" s="179">
        <v>54567902.619999997</v>
      </c>
      <c r="F898" s="179">
        <v>0</v>
      </c>
    </row>
    <row r="899" spans="3:6">
      <c r="C899" s="180" t="s">
        <v>1091</v>
      </c>
      <c r="D899" s="179">
        <v>10000000</v>
      </c>
      <c r="E899" s="179">
        <v>33145487</v>
      </c>
      <c r="F899" s="179">
        <v>15498942.5</v>
      </c>
    </row>
    <row r="900" spans="3:6">
      <c r="C900" s="180" t="s">
        <v>1092</v>
      </c>
      <c r="D900" s="179">
        <v>40269532</v>
      </c>
      <c r="E900" s="179">
        <v>36150000</v>
      </c>
      <c r="F900" s="179">
        <v>36149999.010000005</v>
      </c>
    </row>
    <row r="901" spans="3:6">
      <c r="C901" s="180" t="s">
        <v>1093</v>
      </c>
      <c r="D901" s="179">
        <v>13983297</v>
      </c>
      <c r="E901" s="179">
        <v>6703631</v>
      </c>
      <c r="F901" s="179">
        <v>6700000</v>
      </c>
    </row>
    <row r="902" spans="3:6">
      <c r="C902" s="180" t="s">
        <v>1094</v>
      </c>
      <c r="D902" s="179">
        <v>52947752</v>
      </c>
      <c r="E902" s="179">
        <v>49028668</v>
      </c>
      <c r="F902" s="179">
        <v>48862306.789999999</v>
      </c>
    </row>
    <row r="903" spans="3:6">
      <c r="C903" s="180" t="s">
        <v>1095</v>
      </c>
      <c r="D903" s="179">
        <v>5000000</v>
      </c>
      <c r="E903" s="179">
        <v>5000000</v>
      </c>
      <c r="F903" s="179">
        <v>0</v>
      </c>
    </row>
    <row r="904" spans="3:6">
      <c r="C904" s="180" t="s">
        <v>1096</v>
      </c>
      <c r="D904" s="179">
        <v>10000000</v>
      </c>
      <c r="E904" s="179">
        <v>3277024</v>
      </c>
      <c r="F904" s="179">
        <v>0</v>
      </c>
    </row>
    <row r="905" spans="3:6">
      <c r="C905" s="180" t="s">
        <v>1097</v>
      </c>
      <c r="D905" s="179">
        <v>74863554</v>
      </c>
      <c r="E905" s="179">
        <v>283398984.77999997</v>
      </c>
      <c r="F905" s="179">
        <v>282795202.81</v>
      </c>
    </row>
    <row r="906" spans="3:6">
      <c r="C906" s="180" t="s">
        <v>1098</v>
      </c>
      <c r="D906" s="179">
        <v>10000000</v>
      </c>
      <c r="E906" s="179">
        <v>4110323</v>
      </c>
      <c r="F906" s="179">
        <v>0</v>
      </c>
    </row>
    <row r="907" spans="3:6">
      <c r="C907" s="180" t="s">
        <v>1099</v>
      </c>
      <c r="D907" s="179">
        <v>0</v>
      </c>
      <c r="E907" s="179">
        <v>0</v>
      </c>
      <c r="F907" s="179">
        <v>0</v>
      </c>
    </row>
    <row r="908" spans="3:6">
      <c r="C908" s="180" t="s">
        <v>1100</v>
      </c>
      <c r="D908" s="179">
        <v>9638950</v>
      </c>
      <c r="E908" s="179">
        <v>8084210.6500000004</v>
      </c>
      <c r="F908" s="179">
        <v>7389780.79</v>
      </c>
    </row>
    <row r="909" spans="3:6">
      <c r="C909" s="180" t="s">
        <v>1101</v>
      </c>
      <c r="D909" s="179">
        <v>0</v>
      </c>
      <c r="E909" s="179">
        <v>4079607.77</v>
      </c>
      <c r="F909" s="179">
        <v>2932984.93</v>
      </c>
    </row>
    <row r="910" spans="3:6">
      <c r="C910" s="180" t="s">
        <v>1102</v>
      </c>
      <c r="D910" s="179">
        <v>88073267</v>
      </c>
      <c r="E910" s="179">
        <v>76737176.75</v>
      </c>
      <c r="F910" s="179">
        <v>76737175.670000002</v>
      </c>
    </row>
    <row r="911" spans="3:6">
      <c r="C911" s="180" t="s">
        <v>1999</v>
      </c>
      <c r="D911" s="179">
        <v>43947954</v>
      </c>
      <c r="E911" s="179">
        <v>93566978</v>
      </c>
      <c r="F911" s="179">
        <v>93551489.030000001</v>
      </c>
    </row>
    <row r="912" spans="3:6">
      <c r="C912" s="180" t="s">
        <v>1103</v>
      </c>
      <c r="D912" s="179">
        <v>36637165</v>
      </c>
      <c r="E912" s="179">
        <v>171375263.5</v>
      </c>
      <c r="F912" s="179">
        <v>171375261.06</v>
      </c>
    </row>
    <row r="913" spans="3:6">
      <c r="C913" s="180" t="s">
        <v>1104</v>
      </c>
      <c r="D913" s="179">
        <v>64931847</v>
      </c>
      <c r="E913" s="179">
        <v>284018322.24000001</v>
      </c>
      <c r="F913" s="179">
        <v>253535018.70999998</v>
      </c>
    </row>
    <row r="914" spans="3:6">
      <c r="C914" s="180" t="s">
        <v>1105</v>
      </c>
      <c r="D914" s="179">
        <v>39433378</v>
      </c>
      <c r="E914" s="179">
        <v>33265037</v>
      </c>
      <c r="F914" s="179">
        <v>23265036.329999998</v>
      </c>
    </row>
    <row r="915" spans="3:6">
      <c r="C915" s="180" t="s">
        <v>1106</v>
      </c>
      <c r="D915" s="179">
        <v>1573587</v>
      </c>
      <c r="E915" s="179">
        <v>1142918</v>
      </c>
      <c r="F915" s="179">
        <v>0</v>
      </c>
    </row>
    <row r="916" spans="3:6">
      <c r="C916" s="178" t="s">
        <v>323</v>
      </c>
      <c r="D916" s="179">
        <v>436323050</v>
      </c>
      <c r="E916" s="179">
        <v>463829311.73000002</v>
      </c>
      <c r="F916" s="179">
        <v>319228160.48000002</v>
      </c>
    </row>
    <row r="917" spans="3:6">
      <c r="C917" s="180" t="s">
        <v>1107</v>
      </c>
      <c r="D917" s="179">
        <v>0</v>
      </c>
      <c r="E917" s="179">
        <v>205000000</v>
      </c>
      <c r="F917" s="179">
        <v>158965228.13999999</v>
      </c>
    </row>
    <row r="918" spans="3:6">
      <c r="C918" s="180" t="s">
        <v>1072</v>
      </c>
      <c r="D918" s="179">
        <v>0</v>
      </c>
      <c r="E918" s="179">
        <v>0</v>
      </c>
      <c r="F918" s="179">
        <v>0</v>
      </c>
    </row>
    <row r="919" spans="3:6">
      <c r="C919" s="180" t="s">
        <v>1108</v>
      </c>
      <c r="D919" s="179">
        <v>4035043</v>
      </c>
      <c r="E919" s="179">
        <v>12106043</v>
      </c>
      <c r="F919" s="179">
        <v>7304560.6499999994</v>
      </c>
    </row>
    <row r="920" spans="3:6">
      <c r="C920" s="180" t="s">
        <v>1109</v>
      </c>
      <c r="D920" s="179">
        <v>318622007</v>
      </c>
      <c r="E920" s="179">
        <v>0</v>
      </c>
      <c r="F920" s="179">
        <v>0</v>
      </c>
    </row>
    <row r="921" spans="3:6">
      <c r="C921" s="180" t="s">
        <v>1110</v>
      </c>
      <c r="D921" s="179">
        <v>0</v>
      </c>
      <c r="E921" s="179">
        <v>51974796.099999994</v>
      </c>
      <c r="F921" s="179">
        <v>25441553.899999999</v>
      </c>
    </row>
    <row r="922" spans="3:6">
      <c r="C922" s="180" t="s">
        <v>1111</v>
      </c>
      <c r="D922" s="179">
        <v>17665999</v>
      </c>
      <c r="E922" s="179">
        <v>27665999</v>
      </c>
      <c r="F922" s="179">
        <v>27626034.949999999</v>
      </c>
    </row>
    <row r="923" spans="3:6">
      <c r="C923" s="180" t="s">
        <v>1112</v>
      </c>
      <c r="D923" s="179">
        <v>96000001</v>
      </c>
      <c r="E923" s="179">
        <v>122929875.94</v>
      </c>
      <c r="F923" s="179">
        <v>99890782.840000004</v>
      </c>
    </row>
    <row r="924" spans="3:6">
      <c r="C924" s="180" t="s">
        <v>1113</v>
      </c>
      <c r="D924" s="179">
        <v>0</v>
      </c>
      <c r="E924" s="179">
        <v>44152597.689999998</v>
      </c>
      <c r="F924" s="179">
        <v>0</v>
      </c>
    </row>
    <row r="925" spans="3:6">
      <c r="C925" s="178" t="s">
        <v>325</v>
      </c>
      <c r="D925" s="179">
        <v>0</v>
      </c>
      <c r="E925" s="179">
        <v>40353385</v>
      </c>
      <c r="F925" s="179">
        <v>40353381.32</v>
      </c>
    </row>
    <row r="926" spans="3:6">
      <c r="C926" s="180" t="s">
        <v>1085</v>
      </c>
      <c r="D926" s="179">
        <v>0</v>
      </c>
      <c r="E926" s="179">
        <v>0</v>
      </c>
      <c r="F926" s="179">
        <v>0</v>
      </c>
    </row>
    <row r="927" spans="3:6">
      <c r="C927" s="180" t="s">
        <v>1103</v>
      </c>
      <c r="D927" s="179">
        <v>0</v>
      </c>
      <c r="E927" s="179">
        <v>40353385</v>
      </c>
      <c r="F927" s="179">
        <v>40353381.32</v>
      </c>
    </row>
    <row r="928" spans="3:6">
      <c r="C928" s="68" t="s">
        <v>344</v>
      </c>
      <c r="D928" s="169">
        <v>438639614</v>
      </c>
      <c r="E928" s="169">
        <v>448117641.25</v>
      </c>
      <c r="F928" s="169">
        <v>312673388.14000005</v>
      </c>
    </row>
    <row r="929" spans="3:6">
      <c r="C929" s="178" t="s">
        <v>322</v>
      </c>
      <c r="D929" s="179">
        <v>426139614</v>
      </c>
      <c r="E929" s="179">
        <v>436893641.25</v>
      </c>
      <c r="F929" s="179">
        <v>303977418.96000004</v>
      </c>
    </row>
    <row r="930" spans="3:6">
      <c r="C930" s="180" t="s">
        <v>1114</v>
      </c>
      <c r="D930" s="179">
        <v>2025413</v>
      </c>
      <c r="E930" s="179">
        <v>110352</v>
      </c>
      <c r="F930" s="179">
        <v>0</v>
      </c>
    </row>
    <row r="931" spans="3:6">
      <c r="C931" s="180" t="s">
        <v>1115</v>
      </c>
      <c r="D931" s="179">
        <v>2686980</v>
      </c>
      <c r="E931" s="179">
        <v>1977316.05</v>
      </c>
      <c r="F931" s="179">
        <v>0</v>
      </c>
    </row>
    <row r="932" spans="3:6">
      <c r="C932" s="180" t="s">
        <v>1116</v>
      </c>
      <c r="D932" s="179">
        <v>0</v>
      </c>
      <c r="E932" s="179">
        <v>54000000</v>
      </c>
      <c r="F932" s="179">
        <v>51903283.549999997</v>
      </c>
    </row>
    <row r="933" spans="3:6">
      <c r="C933" s="180" t="s">
        <v>1117</v>
      </c>
      <c r="D933" s="179">
        <v>215335</v>
      </c>
      <c r="E933" s="179">
        <v>0</v>
      </c>
      <c r="F933" s="179">
        <v>0</v>
      </c>
    </row>
    <row r="934" spans="3:6">
      <c r="C934" s="180" t="s">
        <v>1118</v>
      </c>
      <c r="D934" s="179">
        <v>1250434</v>
      </c>
      <c r="E934" s="179">
        <v>39863</v>
      </c>
      <c r="F934" s="179">
        <v>0</v>
      </c>
    </row>
    <row r="935" spans="3:6">
      <c r="C935" s="180" t="s">
        <v>1119</v>
      </c>
      <c r="D935" s="179">
        <v>12500000</v>
      </c>
      <c r="E935" s="179">
        <v>12500000</v>
      </c>
      <c r="F935" s="179">
        <v>9792585.4499999993</v>
      </c>
    </row>
    <row r="936" spans="3:6">
      <c r="C936" s="180" t="s">
        <v>1120</v>
      </c>
      <c r="D936" s="179">
        <v>35366240</v>
      </c>
      <c r="E936" s="179">
        <v>25083663</v>
      </c>
      <c r="F936" s="179">
        <v>2312206.5099999998</v>
      </c>
    </row>
    <row r="937" spans="3:6">
      <c r="C937" s="180" t="s">
        <v>2017</v>
      </c>
      <c r="D937" s="179">
        <v>0</v>
      </c>
      <c r="E937" s="179">
        <v>53348117.219999999</v>
      </c>
      <c r="F937" s="179">
        <v>0</v>
      </c>
    </row>
    <row r="938" spans="3:6">
      <c r="C938" s="180" t="s">
        <v>1121</v>
      </c>
      <c r="D938" s="179">
        <v>18949611</v>
      </c>
      <c r="E938" s="179">
        <v>6851896</v>
      </c>
      <c r="F938" s="179">
        <v>2412116.5499999998</v>
      </c>
    </row>
    <row r="939" spans="3:6">
      <c r="C939" s="180" t="s">
        <v>1122</v>
      </c>
      <c r="D939" s="179">
        <v>2177274</v>
      </c>
      <c r="E939" s="179">
        <v>107189</v>
      </c>
      <c r="F939" s="179">
        <v>0</v>
      </c>
    </row>
    <row r="940" spans="3:6">
      <c r="C940" s="180" t="s">
        <v>1123</v>
      </c>
      <c r="D940" s="179">
        <v>881280</v>
      </c>
      <c r="E940" s="179">
        <v>103641</v>
      </c>
      <c r="F940" s="179">
        <v>0</v>
      </c>
    </row>
    <row r="941" spans="3:6">
      <c r="C941" s="180" t="s">
        <v>1124</v>
      </c>
      <c r="D941" s="179">
        <v>64029667</v>
      </c>
      <c r="E941" s="179">
        <v>71566228</v>
      </c>
      <c r="F941" s="179">
        <v>71563823.069999993</v>
      </c>
    </row>
    <row r="942" spans="3:6">
      <c r="C942" s="180" t="s">
        <v>1125</v>
      </c>
      <c r="D942" s="179">
        <v>2177274</v>
      </c>
      <c r="E942" s="179">
        <v>107189</v>
      </c>
      <c r="F942" s="179">
        <v>0</v>
      </c>
    </row>
    <row r="943" spans="3:6">
      <c r="C943" s="180" t="s">
        <v>1126</v>
      </c>
      <c r="D943" s="179">
        <v>2177274</v>
      </c>
      <c r="E943" s="179">
        <v>1531270</v>
      </c>
      <c r="F943" s="179">
        <v>0</v>
      </c>
    </row>
    <row r="944" spans="3:6">
      <c r="C944" s="180" t="s">
        <v>1127</v>
      </c>
      <c r="D944" s="179">
        <v>1283065</v>
      </c>
      <c r="E944" s="179">
        <v>153298</v>
      </c>
      <c r="F944" s="179">
        <v>42638.400000000001</v>
      </c>
    </row>
    <row r="945" spans="3:6">
      <c r="C945" s="180" t="s">
        <v>1128</v>
      </c>
      <c r="D945" s="179">
        <v>1283065</v>
      </c>
      <c r="E945" s="179">
        <v>42739</v>
      </c>
      <c r="F945" s="179">
        <v>42638.400000000001</v>
      </c>
    </row>
    <row r="946" spans="3:6">
      <c r="C946" s="180" t="s">
        <v>1129</v>
      </c>
      <c r="D946" s="179">
        <v>855982</v>
      </c>
      <c r="E946" s="179">
        <v>229817</v>
      </c>
      <c r="F946" s="179">
        <v>229716.84</v>
      </c>
    </row>
    <row r="947" spans="3:6">
      <c r="C947" s="180" t="s">
        <v>1130</v>
      </c>
      <c r="D947" s="179">
        <v>5000000</v>
      </c>
      <c r="E947" s="179">
        <v>0</v>
      </c>
      <c r="F947" s="179">
        <v>0</v>
      </c>
    </row>
    <row r="948" spans="3:6">
      <c r="C948" s="180" t="s">
        <v>1131</v>
      </c>
      <c r="D948" s="179">
        <v>11615952</v>
      </c>
      <c r="E948" s="179">
        <v>11615952</v>
      </c>
      <c r="F948" s="179">
        <v>7351095.9100000001</v>
      </c>
    </row>
    <row r="949" spans="3:6">
      <c r="C949" s="180" t="s">
        <v>1132</v>
      </c>
      <c r="D949" s="179">
        <v>30979808</v>
      </c>
      <c r="E949" s="179">
        <v>26906665</v>
      </c>
      <c r="F949" s="179">
        <v>26906665</v>
      </c>
    </row>
    <row r="950" spans="3:6">
      <c r="C950" s="180" t="s">
        <v>2018</v>
      </c>
      <c r="D950" s="179">
        <v>0</v>
      </c>
      <c r="E950" s="179">
        <v>17697912.68</v>
      </c>
      <c r="F950" s="179">
        <v>0</v>
      </c>
    </row>
    <row r="951" spans="3:6">
      <c r="C951" s="180" t="s">
        <v>1133</v>
      </c>
      <c r="D951" s="179">
        <v>1466974</v>
      </c>
      <c r="E951" s="179">
        <v>0</v>
      </c>
      <c r="F951" s="179">
        <v>0</v>
      </c>
    </row>
    <row r="952" spans="3:6">
      <c r="C952" s="180" t="s">
        <v>1886</v>
      </c>
      <c r="D952" s="179">
        <v>0</v>
      </c>
      <c r="E952" s="179">
        <v>3703901</v>
      </c>
      <c r="F952" s="179">
        <v>0</v>
      </c>
    </row>
    <row r="953" spans="3:6">
      <c r="C953" s="180" t="s">
        <v>1134</v>
      </c>
      <c r="D953" s="179">
        <v>38020348</v>
      </c>
      <c r="E953" s="179">
        <v>38020348</v>
      </c>
      <c r="F953" s="179">
        <v>35819568.670000002</v>
      </c>
    </row>
    <row r="954" spans="3:6">
      <c r="C954" s="180" t="s">
        <v>1135</v>
      </c>
      <c r="D954" s="179">
        <v>10000000</v>
      </c>
      <c r="E954" s="179">
        <v>10000000</v>
      </c>
      <c r="F954" s="179">
        <v>10000000</v>
      </c>
    </row>
    <row r="955" spans="3:6">
      <c r="C955" s="180" t="s">
        <v>1136</v>
      </c>
      <c r="D955" s="179">
        <v>22611444</v>
      </c>
      <c r="E955" s="179">
        <v>21362498</v>
      </c>
      <c r="F955" s="179">
        <v>20463874.920000002</v>
      </c>
    </row>
    <row r="956" spans="3:6">
      <c r="C956" s="180" t="s">
        <v>1137</v>
      </c>
      <c r="D956" s="179">
        <v>22817684</v>
      </c>
      <c r="E956" s="179">
        <v>0</v>
      </c>
      <c r="F956" s="179">
        <v>0</v>
      </c>
    </row>
    <row r="957" spans="3:6">
      <c r="C957" s="180" t="s">
        <v>1138</v>
      </c>
      <c r="D957" s="179">
        <v>7348649</v>
      </c>
      <c r="E957" s="179">
        <v>103770.08</v>
      </c>
      <c r="F957" s="179">
        <v>0</v>
      </c>
    </row>
    <row r="958" spans="3:6">
      <c r="C958" s="180" t="s">
        <v>1139</v>
      </c>
      <c r="D958" s="179">
        <v>5098639</v>
      </c>
      <c r="E958" s="179">
        <v>102549.22</v>
      </c>
      <c r="F958" s="179">
        <v>0</v>
      </c>
    </row>
    <row r="959" spans="3:6">
      <c r="C959" s="180" t="s">
        <v>1140</v>
      </c>
      <c r="D959" s="179">
        <v>10939016</v>
      </c>
      <c r="E959" s="179">
        <v>3985332</v>
      </c>
      <c r="F959" s="179">
        <v>0</v>
      </c>
    </row>
    <row r="960" spans="3:6">
      <c r="C960" s="180" t="s">
        <v>1141</v>
      </c>
      <c r="D960" s="179">
        <v>5000000</v>
      </c>
      <c r="E960" s="179">
        <v>0</v>
      </c>
      <c r="F960" s="179">
        <v>0</v>
      </c>
    </row>
    <row r="961" spans="3:6">
      <c r="C961" s="180" t="s">
        <v>1142</v>
      </c>
      <c r="D961" s="179">
        <v>27965372</v>
      </c>
      <c r="E961" s="179">
        <v>15000000</v>
      </c>
      <c r="F961" s="179">
        <v>5135100.09</v>
      </c>
    </row>
    <row r="962" spans="3:6">
      <c r="C962" s="180" t="s">
        <v>1143</v>
      </c>
      <c r="D962" s="179">
        <v>73629686</v>
      </c>
      <c r="E962" s="179">
        <v>60641894</v>
      </c>
      <c r="F962" s="179">
        <v>60002105.600000001</v>
      </c>
    </row>
    <row r="963" spans="3:6">
      <c r="C963" s="180" t="s">
        <v>1144</v>
      </c>
      <c r="D963" s="179">
        <v>5787148</v>
      </c>
      <c r="E963" s="179">
        <v>241</v>
      </c>
      <c r="F963" s="179">
        <v>0</v>
      </c>
    </row>
    <row r="964" spans="3:6">
      <c r="C964" s="178" t="s">
        <v>323</v>
      </c>
      <c r="D964" s="179">
        <v>12500000</v>
      </c>
      <c r="E964" s="179">
        <v>11224000</v>
      </c>
      <c r="F964" s="179">
        <v>8695969.1799999997</v>
      </c>
    </row>
    <row r="965" spans="3:6">
      <c r="C965" s="180" t="s">
        <v>1119</v>
      </c>
      <c r="D965" s="179">
        <v>12500000</v>
      </c>
      <c r="E965" s="179">
        <v>11224000</v>
      </c>
      <c r="F965" s="179">
        <v>8695969.1799999997</v>
      </c>
    </row>
    <row r="966" spans="3:6">
      <c r="C966" s="68" t="s">
        <v>345</v>
      </c>
      <c r="D966" s="169">
        <v>859715674</v>
      </c>
      <c r="E966" s="169">
        <v>792882803.49000001</v>
      </c>
      <c r="F966" s="169">
        <v>494793433.5800001</v>
      </c>
    </row>
    <row r="967" spans="3:6">
      <c r="C967" s="178" t="s">
        <v>322</v>
      </c>
      <c r="D967" s="179">
        <v>643854280</v>
      </c>
      <c r="E967" s="179">
        <v>500731421.88</v>
      </c>
      <c r="F967" s="179">
        <v>342719197.79000002</v>
      </c>
    </row>
    <row r="968" spans="3:6">
      <c r="C968" s="180" t="s">
        <v>1145</v>
      </c>
      <c r="D968" s="179">
        <v>63882720</v>
      </c>
      <c r="E968" s="179">
        <v>43860257</v>
      </c>
      <c r="F968" s="179">
        <v>43797477.969999999</v>
      </c>
    </row>
    <row r="969" spans="3:6">
      <c r="C969" s="180" t="s">
        <v>1146</v>
      </c>
      <c r="D969" s="179">
        <v>95576106</v>
      </c>
      <c r="E969" s="179">
        <v>31695517</v>
      </c>
      <c r="F969" s="179">
        <v>10235744.619999999</v>
      </c>
    </row>
    <row r="970" spans="3:6">
      <c r="C970" s="180" t="s">
        <v>1147</v>
      </c>
      <c r="D970" s="179">
        <v>29391796</v>
      </c>
      <c r="E970" s="179">
        <v>29391796</v>
      </c>
      <c r="F970" s="179">
        <v>19187074.18</v>
      </c>
    </row>
    <row r="971" spans="3:6">
      <c r="C971" s="180" t="s">
        <v>1148</v>
      </c>
      <c r="D971" s="179">
        <v>12155794</v>
      </c>
      <c r="E971" s="179">
        <v>11395504</v>
      </c>
      <c r="F971" s="179">
        <v>11395504</v>
      </c>
    </row>
    <row r="972" spans="3:6">
      <c r="C972" s="180" t="s">
        <v>1149</v>
      </c>
      <c r="D972" s="179">
        <v>127695291</v>
      </c>
      <c r="E972" s="179">
        <v>28031276</v>
      </c>
      <c r="F972" s="179">
        <v>23943955.850000001</v>
      </c>
    </row>
    <row r="973" spans="3:6">
      <c r="C973" s="180" t="s">
        <v>1150</v>
      </c>
      <c r="D973" s="179">
        <v>6115384</v>
      </c>
      <c r="E973" s="179">
        <v>5733114</v>
      </c>
      <c r="F973" s="179">
        <v>5733114</v>
      </c>
    </row>
    <row r="974" spans="3:6">
      <c r="C974" s="180" t="s">
        <v>1151</v>
      </c>
      <c r="D974" s="179">
        <v>55886222</v>
      </c>
      <c r="E974" s="179">
        <v>108068571.70999999</v>
      </c>
      <c r="F974" s="179">
        <v>43424784.450000003</v>
      </c>
    </row>
    <row r="975" spans="3:6">
      <c r="C975" s="180" t="s">
        <v>1152</v>
      </c>
      <c r="D975" s="179">
        <v>70399902</v>
      </c>
      <c r="E975" s="179">
        <v>27624321</v>
      </c>
      <c r="F975" s="179">
        <v>18138387</v>
      </c>
    </row>
    <row r="976" spans="3:6">
      <c r="C976" s="180" t="s">
        <v>1153</v>
      </c>
      <c r="D976" s="179">
        <v>4844222</v>
      </c>
      <c r="E976" s="179">
        <v>111093.14</v>
      </c>
      <c r="F976" s="179">
        <v>0</v>
      </c>
    </row>
    <row r="977" spans="3:6">
      <c r="C977" s="180" t="s">
        <v>1154</v>
      </c>
      <c r="D977" s="179">
        <v>11762183</v>
      </c>
      <c r="E977" s="179">
        <v>111162.04</v>
      </c>
      <c r="F977" s="179">
        <v>0</v>
      </c>
    </row>
    <row r="978" spans="3:6">
      <c r="C978" s="180" t="s">
        <v>1155</v>
      </c>
      <c r="D978" s="179">
        <v>6625122</v>
      </c>
      <c r="E978" s="179">
        <v>104633.77</v>
      </c>
      <c r="F978" s="179">
        <v>0</v>
      </c>
    </row>
    <row r="979" spans="3:6">
      <c r="C979" s="180" t="s">
        <v>1156</v>
      </c>
      <c r="D979" s="179">
        <v>2799546</v>
      </c>
      <c r="E979" s="179">
        <v>2368877</v>
      </c>
      <c r="F979" s="179">
        <v>0</v>
      </c>
    </row>
    <row r="980" spans="3:6">
      <c r="C980" s="180" t="s">
        <v>1157</v>
      </c>
      <c r="D980" s="179">
        <v>0</v>
      </c>
      <c r="E980" s="179">
        <v>4250103.42</v>
      </c>
      <c r="F980" s="179">
        <v>3811697.85</v>
      </c>
    </row>
    <row r="981" spans="3:6">
      <c r="C981" s="180" t="s">
        <v>1942</v>
      </c>
      <c r="D981" s="179">
        <v>0</v>
      </c>
      <c r="E981" s="179">
        <v>40668055</v>
      </c>
      <c r="F981" s="179">
        <v>26771370.07</v>
      </c>
    </row>
    <row r="982" spans="3:6">
      <c r="C982" s="180" t="s">
        <v>1158</v>
      </c>
      <c r="D982" s="179">
        <v>9446153</v>
      </c>
      <c r="E982" s="179">
        <v>5000000</v>
      </c>
      <c r="F982" s="179">
        <v>0</v>
      </c>
    </row>
    <row r="983" spans="3:6">
      <c r="C983" s="180" t="s">
        <v>1159</v>
      </c>
      <c r="D983" s="179">
        <v>36427627</v>
      </c>
      <c r="E983" s="179">
        <v>852938</v>
      </c>
      <c r="F983" s="179">
        <v>0</v>
      </c>
    </row>
    <row r="984" spans="3:6">
      <c r="C984" s="180" t="s">
        <v>1160</v>
      </c>
      <c r="D984" s="179">
        <v>0</v>
      </c>
      <c r="E984" s="179">
        <v>34861253</v>
      </c>
      <c r="F984" s="179">
        <v>34860624.789999999</v>
      </c>
    </row>
    <row r="985" spans="3:6">
      <c r="C985" s="180" t="s">
        <v>1161</v>
      </c>
      <c r="D985" s="179">
        <v>10508708</v>
      </c>
      <c r="E985" s="179">
        <v>15002119</v>
      </c>
      <c r="F985" s="179">
        <v>2713666.62</v>
      </c>
    </row>
    <row r="986" spans="3:6">
      <c r="C986" s="180" t="s">
        <v>1162</v>
      </c>
      <c r="D986" s="179">
        <v>1500000</v>
      </c>
      <c r="E986" s="179">
        <v>13344973</v>
      </c>
      <c r="F986" s="179">
        <v>823692.22</v>
      </c>
    </row>
    <row r="987" spans="3:6">
      <c r="C987" s="180" t="s">
        <v>1163</v>
      </c>
      <c r="D987" s="179">
        <v>2601681</v>
      </c>
      <c r="E987" s="179">
        <v>104208.6</v>
      </c>
      <c r="F987" s="179">
        <v>0</v>
      </c>
    </row>
    <row r="988" spans="3:6">
      <c r="C988" s="180" t="s">
        <v>1164</v>
      </c>
      <c r="D988" s="179">
        <v>5119151</v>
      </c>
      <c r="E988" s="179">
        <v>102980.69</v>
      </c>
      <c r="F988" s="179">
        <v>0</v>
      </c>
    </row>
    <row r="989" spans="3:6">
      <c r="C989" s="180" t="s">
        <v>1165</v>
      </c>
      <c r="D989" s="179">
        <v>5120551</v>
      </c>
      <c r="E989" s="179">
        <v>103009.51</v>
      </c>
      <c r="F989" s="179">
        <v>0</v>
      </c>
    </row>
    <row r="990" spans="3:6">
      <c r="C990" s="180" t="s">
        <v>1166</v>
      </c>
      <c r="D990" s="179">
        <v>10000000</v>
      </c>
      <c r="E990" s="179">
        <v>40000000</v>
      </c>
      <c r="F990" s="179">
        <v>39999153.5</v>
      </c>
    </row>
    <row r="991" spans="3:6">
      <c r="C991" s="180" t="s">
        <v>1167</v>
      </c>
      <c r="D991" s="179">
        <v>75996121</v>
      </c>
      <c r="E991" s="179">
        <v>57945659</v>
      </c>
      <c r="F991" s="179">
        <v>57882950.670000002</v>
      </c>
    </row>
    <row r="992" spans="3:6">
      <c r="C992" s="178" t="s">
        <v>323</v>
      </c>
      <c r="D992" s="179">
        <v>215861394</v>
      </c>
      <c r="E992" s="179">
        <v>289151381.61000001</v>
      </c>
      <c r="F992" s="179">
        <v>149184374.59</v>
      </c>
    </row>
    <row r="993" spans="3:6">
      <c r="C993" s="180" t="s">
        <v>1168</v>
      </c>
      <c r="D993" s="179">
        <v>92139087</v>
      </c>
      <c r="E993" s="179">
        <v>91788031.120000005</v>
      </c>
      <c r="F993" s="179">
        <v>52399957.379999995</v>
      </c>
    </row>
    <row r="994" spans="3:6">
      <c r="C994" s="180" t="s">
        <v>1169</v>
      </c>
      <c r="D994" s="179">
        <v>322307</v>
      </c>
      <c r="E994" s="179">
        <v>63009530.049999997</v>
      </c>
      <c r="F994" s="179">
        <v>29591167.609999999</v>
      </c>
    </row>
    <row r="995" spans="3:6">
      <c r="C995" s="180" t="s">
        <v>1170</v>
      </c>
      <c r="D995" s="179">
        <v>0</v>
      </c>
      <c r="E995" s="179">
        <v>9991715.5</v>
      </c>
      <c r="F995" s="179">
        <v>9991715.2200000007</v>
      </c>
    </row>
    <row r="996" spans="3:6">
      <c r="C996" s="180" t="s">
        <v>1171</v>
      </c>
      <c r="D996" s="179">
        <v>0</v>
      </c>
      <c r="E996" s="179">
        <v>9080280</v>
      </c>
      <c r="F996" s="179">
        <v>6296747.7199999997</v>
      </c>
    </row>
    <row r="997" spans="3:6">
      <c r="C997" s="180" t="s">
        <v>1172</v>
      </c>
      <c r="D997" s="179">
        <v>0</v>
      </c>
      <c r="E997" s="179">
        <v>18631001</v>
      </c>
      <c r="F997" s="179">
        <v>12059575.24</v>
      </c>
    </row>
    <row r="998" spans="3:6">
      <c r="C998" s="180" t="s">
        <v>1173</v>
      </c>
      <c r="D998" s="179">
        <v>0</v>
      </c>
      <c r="E998" s="179">
        <v>4063432.73</v>
      </c>
      <c r="F998" s="179">
        <v>4063432.73</v>
      </c>
    </row>
    <row r="999" spans="3:6">
      <c r="C999" s="180" t="s">
        <v>1174</v>
      </c>
      <c r="D999" s="179">
        <v>30000000</v>
      </c>
      <c r="E999" s="179">
        <v>0</v>
      </c>
      <c r="F999" s="179">
        <v>0</v>
      </c>
    </row>
    <row r="1000" spans="3:6">
      <c r="C1000" s="180" t="s">
        <v>1175</v>
      </c>
      <c r="D1000" s="179">
        <v>5400000</v>
      </c>
      <c r="E1000" s="179">
        <v>10752499.49</v>
      </c>
      <c r="F1000" s="179">
        <v>3762422.56</v>
      </c>
    </row>
    <row r="1001" spans="3:6">
      <c r="C1001" s="180" t="s">
        <v>1176</v>
      </c>
      <c r="D1001" s="179">
        <v>0</v>
      </c>
      <c r="E1001" s="179">
        <v>33766260</v>
      </c>
      <c r="F1001" s="179">
        <v>21173782.100000001</v>
      </c>
    </row>
    <row r="1002" spans="3:6">
      <c r="C1002" s="180" t="s">
        <v>1177</v>
      </c>
      <c r="D1002" s="179">
        <v>0</v>
      </c>
      <c r="E1002" s="179">
        <v>16068631.719999999</v>
      </c>
      <c r="F1002" s="179">
        <v>9845574.0300000012</v>
      </c>
    </row>
    <row r="1003" spans="3:6">
      <c r="C1003" s="180" t="s">
        <v>1178</v>
      </c>
      <c r="D1003" s="179">
        <v>88000000</v>
      </c>
      <c r="E1003" s="179">
        <v>32000000</v>
      </c>
      <c r="F1003" s="179">
        <v>0</v>
      </c>
    </row>
    <row r="1004" spans="3:6">
      <c r="C1004" s="178" t="s">
        <v>325</v>
      </c>
      <c r="D1004" s="179">
        <v>0</v>
      </c>
      <c r="E1004" s="179">
        <v>3000000</v>
      </c>
      <c r="F1004" s="179">
        <v>2889861.2</v>
      </c>
    </row>
    <row r="1005" spans="3:6">
      <c r="C1005" s="180" t="s">
        <v>1152</v>
      </c>
      <c r="D1005" s="179">
        <v>0</v>
      </c>
      <c r="E1005" s="179">
        <v>3000000</v>
      </c>
      <c r="F1005" s="179">
        <v>2889861.2</v>
      </c>
    </row>
    <row r="1006" spans="3:6">
      <c r="C1006" s="68" t="s">
        <v>346</v>
      </c>
      <c r="D1006" s="169">
        <v>1300879786</v>
      </c>
      <c r="E1006" s="169">
        <v>2482568058.21</v>
      </c>
      <c r="F1006" s="169">
        <v>2210220649.9899993</v>
      </c>
    </row>
    <row r="1007" spans="3:6">
      <c r="C1007" s="178" t="s">
        <v>322</v>
      </c>
      <c r="D1007" s="179">
        <v>1300879786</v>
      </c>
      <c r="E1007" s="179">
        <v>2302563992.0500002</v>
      </c>
      <c r="F1007" s="179">
        <v>2128513955.2599993</v>
      </c>
    </row>
    <row r="1008" spans="3:6">
      <c r="C1008" s="180" t="s">
        <v>1179</v>
      </c>
      <c r="D1008" s="179">
        <v>0</v>
      </c>
      <c r="E1008" s="179">
        <v>3480501.62</v>
      </c>
      <c r="F1008" s="179">
        <v>3480501.62</v>
      </c>
    </row>
    <row r="1009" spans="3:6">
      <c r="C1009" s="180" t="s">
        <v>1180</v>
      </c>
      <c r="D1009" s="179">
        <v>20747766</v>
      </c>
      <c r="E1009" s="179">
        <v>3686016.44</v>
      </c>
      <c r="F1009" s="179">
        <v>3686015.48</v>
      </c>
    </row>
    <row r="1010" spans="3:6">
      <c r="C1010" s="180" t="s">
        <v>1181</v>
      </c>
      <c r="D1010" s="179">
        <v>4807567</v>
      </c>
      <c r="E1010" s="179">
        <v>2317189</v>
      </c>
      <c r="F1010" s="179">
        <v>0</v>
      </c>
    </row>
    <row r="1011" spans="3:6">
      <c r="C1011" s="180" t="s">
        <v>1182</v>
      </c>
      <c r="D1011" s="179">
        <v>0</v>
      </c>
      <c r="E1011" s="179">
        <v>25068310.380000003</v>
      </c>
      <c r="F1011" s="179">
        <v>15548100.590000002</v>
      </c>
    </row>
    <row r="1012" spans="3:6">
      <c r="C1012" s="180" t="s">
        <v>1183</v>
      </c>
      <c r="D1012" s="179">
        <v>311388206</v>
      </c>
      <c r="E1012" s="179">
        <v>1142138945.8699999</v>
      </c>
      <c r="F1012" s="179">
        <v>1117289992.98</v>
      </c>
    </row>
    <row r="1013" spans="3:6">
      <c r="C1013" s="180" t="s">
        <v>1184</v>
      </c>
      <c r="D1013" s="179">
        <v>20509966</v>
      </c>
      <c r="E1013" s="179">
        <v>100000</v>
      </c>
      <c r="F1013" s="179">
        <v>0</v>
      </c>
    </row>
    <row r="1014" spans="3:6">
      <c r="C1014" s="180" t="s">
        <v>1973</v>
      </c>
      <c r="D1014" s="179">
        <v>0</v>
      </c>
      <c r="E1014" s="179">
        <v>5807292</v>
      </c>
      <c r="F1014" s="179">
        <v>5806184.9500000002</v>
      </c>
    </row>
    <row r="1015" spans="3:6">
      <c r="C1015" s="180" t="s">
        <v>1185</v>
      </c>
      <c r="D1015" s="179">
        <v>5254613</v>
      </c>
      <c r="E1015" s="179">
        <v>20000</v>
      </c>
      <c r="F1015" s="179">
        <v>0</v>
      </c>
    </row>
    <row r="1016" spans="3:6">
      <c r="C1016" s="180" t="s">
        <v>1186</v>
      </c>
      <c r="D1016" s="179">
        <v>70000000</v>
      </c>
      <c r="E1016" s="179">
        <v>87745823</v>
      </c>
      <c r="F1016" s="179">
        <v>59903972.75</v>
      </c>
    </row>
    <row r="1017" spans="3:6">
      <c r="C1017" s="180" t="s">
        <v>1974</v>
      </c>
      <c r="D1017" s="179">
        <v>0</v>
      </c>
      <c r="E1017" s="179">
        <v>1866487.11</v>
      </c>
      <c r="F1017" s="179">
        <v>1866487.11</v>
      </c>
    </row>
    <row r="1018" spans="3:6">
      <c r="C1018" s="180" t="s">
        <v>1187</v>
      </c>
      <c r="D1018" s="179">
        <v>458797</v>
      </c>
      <c r="E1018" s="179">
        <v>4874671.24</v>
      </c>
      <c r="F1018" s="179">
        <v>4867632.7299999995</v>
      </c>
    </row>
    <row r="1019" spans="3:6">
      <c r="C1019" s="180" t="s">
        <v>1919</v>
      </c>
      <c r="D1019" s="179">
        <v>0</v>
      </c>
      <c r="E1019" s="179">
        <v>10229094</v>
      </c>
      <c r="F1019" s="179">
        <v>0</v>
      </c>
    </row>
    <row r="1020" spans="3:6">
      <c r="C1020" s="180" t="s">
        <v>1188</v>
      </c>
      <c r="D1020" s="179">
        <v>0</v>
      </c>
      <c r="E1020" s="179">
        <v>4285676.04</v>
      </c>
      <c r="F1020" s="179">
        <v>4284878.54</v>
      </c>
    </row>
    <row r="1021" spans="3:6">
      <c r="C1021" s="180" t="s">
        <v>1189</v>
      </c>
      <c r="D1021" s="179">
        <v>9173874</v>
      </c>
      <c r="E1021" s="179">
        <v>9000000</v>
      </c>
      <c r="F1021" s="179">
        <v>0</v>
      </c>
    </row>
    <row r="1022" spans="3:6">
      <c r="C1022" s="180" t="s">
        <v>1190</v>
      </c>
      <c r="D1022" s="179">
        <v>17397527</v>
      </c>
      <c r="E1022" s="179">
        <v>0</v>
      </c>
      <c r="F1022" s="179">
        <v>0</v>
      </c>
    </row>
    <row r="1023" spans="3:6">
      <c r="C1023" s="180" t="s">
        <v>1191</v>
      </c>
      <c r="D1023" s="179">
        <v>4734096</v>
      </c>
      <c r="E1023" s="179">
        <v>14023477.16</v>
      </c>
      <c r="F1023" s="179">
        <v>8264936.6799999997</v>
      </c>
    </row>
    <row r="1024" spans="3:6">
      <c r="C1024" s="180" t="s">
        <v>1192</v>
      </c>
      <c r="D1024" s="179">
        <v>80247</v>
      </c>
      <c r="E1024" s="179">
        <v>1588186.31</v>
      </c>
      <c r="F1024" s="179">
        <v>1421192.91</v>
      </c>
    </row>
    <row r="1025" spans="3:6">
      <c r="C1025" s="180" t="s">
        <v>1193</v>
      </c>
      <c r="D1025" s="179">
        <v>75086</v>
      </c>
      <c r="E1025" s="179">
        <v>1609061.06</v>
      </c>
      <c r="F1025" s="179">
        <v>1609061.06</v>
      </c>
    </row>
    <row r="1026" spans="3:6">
      <c r="C1026" s="180" t="s">
        <v>1194</v>
      </c>
      <c r="D1026" s="179">
        <v>80247</v>
      </c>
      <c r="E1026" s="179">
        <v>3290099.94</v>
      </c>
      <c r="F1026" s="179">
        <v>3000000</v>
      </c>
    </row>
    <row r="1027" spans="3:6">
      <c r="C1027" s="180" t="s">
        <v>1887</v>
      </c>
      <c r="D1027" s="179">
        <v>0</v>
      </c>
      <c r="E1027" s="179">
        <v>8952243</v>
      </c>
      <c r="F1027" s="179">
        <v>2342842.56</v>
      </c>
    </row>
    <row r="1028" spans="3:6">
      <c r="C1028" s="180" t="s">
        <v>1195</v>
      </c>
      <c r="D1028" s="179">
        <v>0</v>
      </c>
      <c r="E1028" s="179">
        <v>795385.61</v>
      </c>
      <c r="F1028" s="179">
        <v>795385.61</v>
      </c>
    </row>
    <row r="1029" spans="3:6">
      <c r="C1029" s="180" t="s">
        <v>1196</v>
      </c>
      <c r="D1029" s="179">
        <v>0</v>
      </c>
      <c r="E1029" s="179">
        <v>24230939</v>
      </c>
      <c r="F1029" s="179">
        <v>23447401</v>
      </c>
    </row>
    <row r="1030" spans="3:6">
      <c r="C1030" s="180" t="s">
        <v>1197</v>
      </c>
      <c r="D1030" s="179">
        <v>46476764</v>
      </c>
      <c r="E1030" s="179">
        <v>556</v>
      </c>
      <c r="F1030" s="179">
        <v>0</v>
      </c>
    </row>
    <row r="1031" spans="3:6">
      <c r="C1031" s="180" t="s">
        <v>1198</v>
      </c>
      <c r="D1031" s="179">
        <v>3000000</v>
      </c>
      <c r="E1031" s="179">
        <v>25000</v>
      </c>
      <c r="F1031" s="179">
        <v>0</v>
      </c>
    </row>
    <row r="1032" spans="3:6">
      <c r="C1032" s="180" t="s">
        <v>1199</v>
      </c>
      <c r="D1032" s="179">
        <v>30068537</v>
      </c>
      <c r="E1032" s="179">
        <v>23558635</v>
      </c>
      <c r="F1032" s="179">
        <v>23307733.969999999</v>
      </c>
    </row>
    <row r="1033" spans="3:6">
      <c r="C1033" s="180" t="s">
        <v>1200</v>
      </c>
      <c r="D1033" s="179">
        <v>4237286</v>
      </c>
      <c r="E1033" s="179">
        <v>107738.27</v>
      </c>
      <c r="F1033" s="179">
        <v>0</v>
      </c>
    </row>
    <row r="1034" spans="3:6">
      <c r="C1034" s="180" t="s">
        <v>1201</v>
      </c>
      <c r="D1034" s="179">
        <v>597761</v>
      </c>
      <c r="E1034" s="179">
        <v>6115092</v>
      </c>
      <c r="F1034" s="179">
        <v>4890697.08</v>
      </c>
    </row>
    <row r="1035" spans="3:6">
      <c r="C1035" s="180" t="s">
        <v>1202</v>
      </c>
      <c r="D1035" s="179">
        <v>25000000</v>
      </c>
      <c r="E1035" s="179">
        <v>56513317</v>
      </c>
      <c r="F1035" s="179">
        <v>14714682.59</v>
      </c>
    </row>
    <row r="1036" spans="3:6">
      <c r="C1036" s="180" t="s">
        <v>1203</v>
      </c>
      <c r="D1036" s="179">
        <v>2587656</v>
      </c>
      <c r="E1036" s="179">
        <v>2156987</v>
      </c>
      <c r="F1036" s="179">
        <v>0</v>
      </c>
    </row>
    <row r="1037" spans="3:6">
      <c r="C1037" s="180" t="s">
        <v>1204</v>
      </c>
      <c r="D1037" s="179">
        <v>31477472</v>
      </c>
      <c r="E1037" s="179">
        <v>5000</v>
      </c>
      <c r="F1037" s="179">
        <v>0</v>
      </c>
    </row>
    <row r="1038" spans="3:6">
      <c r="C1038" s="180" t="s">
        <v>1205</v>
      </c>
      <c r="D1038" s="179">
        <v>889724</v>
      </c>
      <c r="E1038" s="179">
        <v>243720</v>
      </c>
      <c r="F1038" s="179">
        <v>0</v>
      </c>
    </row>
    <row r="1039" spans="3:6">
      <c r="C1039" s="180" t="s">
        <v>1206</v>
      </c>
      <c r="D1039" s="179">
        <v>5051678</v>
      </c>
      <c r="E1039" s="179">
        <v>101562.68</v>
      </c>
      <c r="F1039" s="179">
        <v>0</v>
      </c>
    </row>
    <row r="1040" spans="3:6">
      <c r="C1040" s="180" t="s">
        <v>1207</v>
      </c>
      <c r="D1040" s="179">
        <v>29687478</v>
      </c>
      <c r="E1040" s="179">
        <v>88935743</v>
      </c>
      <c r="F1040" s="179">
        <v>88935409.489999995</v>
      </c>
    </row>
    <row r="1041" spans="3:6">
      <c r="C1041" s="180" t="s">
        <v>1208</v>
      </c>
      <c r="D1041" s="179">
        <v>9591650</v>
      </c>
      <c r="E1041" s="179">
        <v>100.39</v>
      </c>
      <c r="F1041" s="179">
        <v>0</v>
      </c>
    </row>
    <row r="1042" spans="3:6">
      <c r="C1042" s="180" t="s">
        <v>1209</v>
      </c>
      <c r="D1042" s="179">
        <v>35161253</v>
      </c>
      <c r="E1042" s="179">
        <v>29993976</v>
      </c>
      <c r="F1042" s="179">
        <v>29993000</v>
      </c>
    </row>
    <row r="1043" spans="3:6">
      <c r="C1043" s="180" t="s">
        <v>1210</v>
      </c>
      <c r="D1043" s="179">
        <v>9591650</v>
      </c>
      <c r="E1043" s="179">
        <v>107347.39</v>
      </c>
      <c r="F1043" s="179">
        <v>0</v>
      </c>
    </row>
    <row r="1044" spans="3:6">
      <c r="C1044" s="180" t="s">
        <v>1211</v>
      </c>
      <c r="D1044" s="179">
        <v>3618597</v>
      </c>
      <c r="E1044" s="179">
        <v>102098.26</v>
      </c>
      <c r="F1044" s="179">
        <v>0</v>
      </c>
    </row>
    <row r="1045" spans="3:6">
      <c r="C1045" s="180" t="s">
        <v>1212</v>
      </c>
      <c r="D1045" s="179">
        <v>117367382</v>
      </c>
      <c r="E1045" s="179">
        <v>99976290</v>
      </c>
      <c r="F1045" s="179">
        <v>99903538.120000005</v>
      </c>
    </row>
    <row r="1046" spans="3:6">
      <c r="C1046" s="180" t="s">
        <v>1213</v>
      </c>
      <c r="D1046" s="179">
        <v>5803815</v>
      </c>
      <c r="E1046" s="179">
        <v>112835.48</v>
      </c>
      <c r="F1046" s="179">
        <v>0</v>
      </c>
    </row>
    <row r="1047" spans="3:6">
      <c r="C1047" s="180" t="s">
        <v>1214</v>
      </c>
      <c r="D1047" s="179">
        <v>53904088</v>
      </c>
      <c r="E1047" s="179">
        <v>35291633</v>
      </c>
      <c r="F1047" s="179">
        <v>35088270.82</v>
      </c>
    </row>
    <row r="1048" spans="3:6">
      <c r="C1048" s="180" t="s">
        <v>1215</v>
      </c>
      <c r="D1048" s="179">
        <v>1181902</v>
      </c>
      <c r="E1048" s="179">
        <v>112685</v>
      </c>
      <c r="F1048" s="179">
        <v>0</v>
      </c>
    </row>
    <row r="1049" spans="3:6">
      <c r="C1049" s="180" t="s">
        <v>1216</v>
      </c>
      <c r="D1049" s="179">
        <v>36000000</v>
      </c>
      <c r="E1049" s="179">
        <v>4012802</v>
      </c>
      <c r="F1049" s="179">
        <v>3202161.85</v>
      </c>
    </row>
    <row r="1050" spans="3:6">
      <c r="C1050" s="180" t="s">
        <v>1217</v>
      </c>
      <c r="D1050" s="179">
        <v>1181902</v>
      </c>
      <c r="E1050" s="179">
        <v>465160</v>
      </c>
      <c r="F1050" s="179">
        <v>0</v>
      </c>
    </row>
    <row r="1051" spans="3:6">
      <c r="C1051" s="180" t="s">
        <v>1218</v>
      </c>
      <c r="D1051" s="179">
        <v>1181902</v>
      </c>
      <c r="E1051" s="179">
        <v>112685</v>
      </c>
      <c r="F1051" s="179">
        <v>0</v>
      </c>
    </row>
    <row r="1052" spans="3:6">
      <c r="C1052" s="180" t="s">
        <v>1219</v>
      </c>
      <c r="D1052" s="179">
        <v>2792959</v>
      </c>
      <c r="E1052" s="179">
        <v>103053.99</v>
      </c>
      <c r="F1052" s="179">
        <v>0</v>
      </c>
    </row>
    <row r="1053" spans="3:6">
      <c r="C1053" s="180" t="s">
        <v>1220</v>
      </c>
      <c r="D1053" s="179">
        <v>33121737</v>
      </c>
      <c r="E1053" s="179">
        <v>27557806</v>
      </c>
      <c r="F1053" s="179">
        <v>27389567.809999999</v>
      </c>
    </row>
    <row r="1054" spans="3:6">
      <c r="C1054" s="180" t="s">
        <v>1221</v>
      </c>
      <c r="D1054" s="179">
        <v>2579928</v>
      </c>
      <c r="E1054" s="179">
        <v>103165.3</v>
      </c>
      <c r="F1054" s="179">
        <v>0</v>
      </c>
    </row>
    <row r="1055" spans="3:6">
      <c r="C1055" s="180" t="s">
        <v>2000</v>
      </c>
      <c r="D1055" s="179">
        <v>4196261</v>
      </c>
      <c r="E1055" s="179">
        <v>0</v>
      </c>
      <c r="F1055" s="179">
        <v>0</v>
      </c>
    </row>
    <row r="1056" spans="3:6">
      <c r="C1056" s="180" t="s">
        <v>1222</v>
      </c>
      <c r="D1056" s="179">
        <v>219302803</v>
      </c>
      <c r="E1056" s="179">
        <v>290417355</v>
      </c>
      <c r="F1056" s="179">
        <v>266537565.45999998</v>
      </c>
    </row>
    <row r="1057" spans="3:6">
      <c r="C1057" s="180" t="s">
        <v>1223</v>
      </c>
      <c r="D1057" s="179">
        <v>1720224</v>
      </c>
      <c r="E1057" s="179">
        <v>103164</v>
      </c>
      <c r="F1057" s="179">
        <v>0</v>
      </c>
    </row>
    <row r="1058" spans="3:6">
      <c r="C1058" s="180" t="s">
        <v>1224</v>
      </c>
      <c r="D1058" s="179">
        <v>805138</v>
      </c>
      <c r="E1058" s="179">
        <v>117961</v>
      </c>
      <c r="F1058" s="179">
        <v>0</v>
      </c>
    </row>
    <row r="1059" spans="3:6">
      <c r="C1059" s="180" t="s">
        <v>1225</v>
      </c>
      <c r="D1059" s="179">
        <v>2792959</v>
      </c>
      <c r="E1059" s="179">
        <v>103053.99</v>
      </c>
      <c r="F1059" s="179">
        <v>0</v>
      </c>
    </row>
    <row r="1060" spans="3:6">
      <c r="C1060" s="180" t="s">
        <v>1226</v>
      </c>
      <c r="D1060" s="179">
        <v>923196</v>
      </c>
      <c r="E1060" s="179">
        <v>100</v>
      </c>
      <c r="F1060" s="179">
        <v>0</v>
      </c>
    </row>
    <row r="1061" spans="3:6">
      <c r="C1061" s="180" t="s">
        <v>1227</v>
      </c>
      <c r="D1061" s="179">
        <v>2579928</v>
      </c>
      <c r="E1061" s="179">
        <v>103165.3</v>
      </c>
      <c r="F1061" s="179">
        <v>0</v>
      </c>
    </row>
    <row r="1062" spans="3:6">
      <c r="C1062" s="180" t="s">
        <v>1228</v>
      </c>
      <c r="D1062" s="179">
        <v>597164</v>
      </c>
      <c r="E1062" s="179">
        <v>166495</v>
      </c>
      <c r="F1062" s="179">
        <v>0</v>
      </c>
    </row>
    <row r="1063" spans="3:6">
      <c r="C1063" s="180" t="s">
        <v>1229</v>
      </c>
      <c r="D1063" s="179">
        <v>53693227</v>
      </c>
      <c r="E1063" s="179">
        <v>53934443</v>
      </c>
      <c r="F1063" s="179">
        <v>53934101.799999997</v>
      </c>
    </row>
    <row r="1064" spans="3:6">
      <c r="C1064" s="180" t="s">
        <v>1230</v>
      </c>
      <c r="D1064" s="179">
        <v>923196</v>
      </c>
      <c r="E1064" s="179">
        <v>277192</v>
      </c>
      <c r="F1064" s="179">
        <v>0</v>
      </c>
    </row>
    <row r="1065" spans="3:6">
      <c r="C1065" s="180" t="s">
        <v>1231</v>
      </c>
      <c r="D1065" s="179">
        <v>597164</v>
      </c>
      <c r="E1065" s="179">
        <v>5266495</v>
      </c>
      <c r="F1065" s="179">
        <v>5208757.57</v>
      </c>
    </row>
    <row r="1066" spans="3:6">
      <c r="C1066" s="180" t="s">
        <v>1232</v>
      </c>
      <c r="D1066" s="179">
        <v>9591650</v>
      </c>
      <c r="E1066" s="179">
        <v>607347.39</v>
      </c>
      <c r="F1066" s="179">
        <v>560423.42000000004</v>
      </c>
    </row>
    <row r="1067" spans="3:6">
      <c r="C1067" s="180" t="s">
        <v>1233</v>
      </c>
      <c r="D1067" s="179">
        <v>1738075</v>
      </c>
      <c r="E1067" s="179">
        <v>106592</v>
      </c>
      <c r="F1067" s="179">
        <v>0</v>
      </c>
    </row>
    <row r="1068" spans="3:6">
      <c r="C1068" s="180" t="s">
        <v>1234</v>
      </c>
      <c r="D1068" s="179">
        <v>13954365</v>
      </c>
      <c r="E1068" s="179">
        <v>0</v>
      </c>
      <c r="F1068" s="179">
        <v>0</v>
      </c>
    </row>
    <row r="1069" spans="3:6">
      <c r="C1069" s="180" t="s">
        <v>1235</v>
      </c>
      <c r="D1069" s="179">
        <v>2280776</v>
      </c>
      <c r="E1069" s="179">
        <v>115664.73</v>
      </c>
      <c r="F1069" s="179">
        <v>0</v>
      </c>
    </row>
    <row r="1070" spans="3:6">
      <c r="C1070" s="180" t="s">
        <v>1236</v>
      </c>
      <c r="D1070" s="179">
        <v>4224262</v>
      </c>
      <c r="E1070" s="179">
        <v>107347.64</v>
      </c>
      <c r="F1070" s="179">
        <v>0</v>
      </c>
    </row>
    <row r="1071" spans="3:6">
      <c r="C1071" s="180" t="s">
        <v>1237</v>
      </c>
      <c r="D1071" s="179">
        <v>1761878</v>
      </c>
      <c r="E1071" s="179">
        <v>108258</v>
      </c>
      <c r="F1071" s="179">
        <v>0</v>
      </c>
    </row>
    <row r="1072" spans="3:6">
      <c r="C1072" s="180" t="s">
        <v>1238</v>
      </c>
      <c r="D1072" s="179">
        <v>4272721</v>
      </c>
      <c r="E1072" s="179">
        <v>108802.35</v>
      </c>
      <c r="F1072" s="179">
        <v>0</v>
      </c>
    </row>
    <row r="1073" spans="3:6">
      <c r="C1073" s="180" t="s">
        <v>1239</v>
      </c>
      <c r="D1073" s="179">
        <v>2555844</v>
      </c>
      <c r="E1073" s="179">
        <v>102009.07</v>
      </c>
      <c r="F1073" s="179">
        <v>0</v>
      </c>
    </row>
    <row r="1074" spans="3:6">
      <c r="C1074" s="180" t="s">
        <v>1240</v>
      </c>
      <c r="D1074" s="179">
        <v>2555842</v>
      </c>
      <c r="E1074" s="179">
        <v>102008.41</v>
      </c>
      <c r="F1074" s="179">
        <v>0</v>
      </c>
    </row>
    <row r="1075" spans="3:6">
      <c r="C1075" s="180" t="s">
        <v>1241</v>
      </c>
      <c r="D1075" s="179">
        <v>2611503</v>
      </c>
      <c r="E1075" s="179">
        <v>104680.18</v>
      </c>
      <c r="F1075" s="179">
        <v>0</v>
      </c>
    </row>
    <row r="1076" spans="3:6">
      <c r="C1076" s="180" t="s">
        <v>1242</v>
      </c>
      <c r="D1076" s="179">
        <v>2611503</v>
      </c>
      <c r="E1076" s="179">
        <v>104680.18</v>
      </c>
      <c r="F1076" s="179">
        <v>0</v>
      </c>
    </row>
    <row r="1077" spans="3:6">
      <c r="C1077" s="180" t="s">
        <v>1243</v>
      </c>
      <c r="D1077" s="179">
        <v>0</v>
      </c>
      <c r="E1077" s="179">
        <v>2966981.27</v>
      </c>
      <c r="F1077" s="179">
        <v>2966535.99</v>
      </c>
    </row>
    <row r="1078" spans="3:6">
      <c r="C1078" s="180" t="s">
        <v>1244</v>
      </c>
      <c r="D1078" s="179">
        <v>4100000</v>
      </c>
      <c r="E1078" s="179">
        <v>103619.72</v>
      </c>
      <c r="F1078" s="179">
        <v>0</v>
      </c>
    </row>
    <row r="1079" spans="3:6">
      <c r="C1079" s="180" t="s">
        <v>1245</v>
      </c>
      <c r="D1079" s="179">
        <v>575149</v>
      </c>
      <c r="E1079" s="179">
        <v>7700000</v>
      </c>
      <c r="F1079" s="179">
        <v>5556742.0499999998</v>
      </c>
    </row>
    <row r="1080" spans="3:6">
      <c r="C1080" s="180" t="s">
        <v>1246</v>
      </c>
      <c r="D1080" s="179">
        <v>2555845</v>
      </c>
      <c r="E1080" s="179">
        <v>102007.72</v>
      </c>
      <c r="F1080" s="179">
        <v>0</v>
      </c>
    </row>
    <row r="1081" spans="3:6">
      <c r="C1081" s="180" t="s">
        <v>1247</v>
      </c>
      <c r="D1081" s="179">
        <v>498000</v>
      </c>
      <c r="E1081" s="179">
        <v>0</v>
      </c>
      <c r="F1081" s="179">
        <v>0</v>
      </c>
    </row>
    <row r="1082" spans="3:6">
      <c r="C1082" s="180" t="s">
        <v>2019</v>
      </c>
      <c r="D1082" s="179">
        <v>0</v>
      </c>
      <c r="E1082" s="179">
        <v>44337255.560000002</v>
      </c>
      <c r="F1082" s="179">
        <v>44337255.560000002</v>
      </c>
    </row>
    <row r="1083" spans="3:6">
      <c r="C1083" s="180" t="s">
        <v>1955</v>
      </c>
      <c r="D1083" s="179">
        <v>0</v>
      </c>
      <c r="E1083" s="179">
        <v>164372926</v>
      </c>
      <c r="F1083" s="179">
        <v>164372925.11000001</v>
      </c>
    </row>
    <row r="1084" spans="3:6">
      <c r="C1084" s="178" t="s">
        <v>323</v>
      </c>
      <c r="D1084" s="179">
        <v>0</v>
      </c>
      <c r="E1084" s="179">
        <v>180004066.16000003</v>
      </c>
      <c r="F1084" s="179">
        <v>81706694.730000004</v>
      </c>
    </row>
    <row r="1085" spans="3:6">
      <c r="C1085" s="180" t="s">
        <v>1248</v>
      </c>
      <c r="D1085" s="179">
        <v>0</v>
      </c>
      <c r="E1085" s="179">
        <v>26327312.619999997</v>
      </c>
      <c r="F1085" s="179">
        <v>0</v>
      </c>
    </row>
    <row r="1086" spans="3:6">
      <c r="C1086" s="180" t="s">
        <v>1249</v>
      </c>
      <c r="D1086" s="179">
        <v>0</v>
      </c>
      <c r="E1086" s="179">
        <v>60282602.100000001</v>
      </c>
      <c r="F1086" s="179">
        <v>34133030.829999998</v>
      </c>
    </row>
    <row r="1087" spans="3:6">
      <c r="C1087" s="180" t="s">
        <v>1250</v>
      </c>
      <c r="D1087" s="179">
        <v>0</v>
      </c>
      <c r="E1087" s="179">
        <v>69441721.560000002</v>
      </c>
      <c r="F1087" s="179">
        <v>40180212.310000002</v>
      </c>
    </row>
    <row r="1088" spans="3:6">
      <c r="C1088" s="180" t="s">
        <v>1251</v>
      </c>
      <c r="D1088" s="179">
        <v>0</v>
      </c>
      <c r="E1088" s="179">
        <v>7582633.96</v>
      </c>
      <c r="F1088" s="179">
        <v>0</v>
      </c>
    </row>
    <row r="1089" spans="3:6">
      <c r="C1089" s="180" t="s">
        <v>1252</v>
      </c>
      <c r="D1089" s="179">
        <v>0</v>
      </c>
      <c r="E1089" s="179">
        <v>16369795.920000002</v>
      </c>
      <c r="F1089" s="179">
        <v>7393451.5899999999</v>
      </c>
    </row>
    <row r="1090" spans="3:6">
      <c r="C1090" s="68" t="s">
        <v>347</v>
      </c>
      <c r="D1090" s="169">
        <v>835122585</v>
      </c>
      <c r="E1090" s="169">
        <v>611752142.90999985</v>
      </c>
      <c r="F1090" s="169">
        <v>476436266.08000004</v>
      </c>
    </row>
    <row r="1091" spans="3:6">
      <c r="C1091" s="178" t="s">
        <v>322</v>
      </c>
      <c r="D1091" s="179">
        <v>835122585</v>
      </c>
      <c r="E1091" s="179">
        <v>611752142.90999985</v>
      </c>
      <c r="F1091" s="179">
        <v>476436266.08000004</v>
      </c>
    </row>
    <row r="1092" spans="3:6">
      <c r="C1092" s="180" t="s">
        <v>1253</v>
      </c>
      <c r="D1092" s="179">
        <v>2030470</v>
      </c>
      <c r="E1092" s="179">
        <v>4554914</v>
      </c>
      <c r="F1092" s="179">
        <v>2443851.9700000002</v>
      </c>
    </row>
    <row r="1093" spans="3:6">
      <c r="C1093" s="180" t="s">
        <v>1254</v>
      </c>
      <c r="D1093" s="179">
        <v>4617578</v>
      </c>
      <c r="E1093" s="179">
        <v>0</v>
      </c>
      <c r="F1093" s="179">
        <v>0</v>
      </c>
    </row>
    <row r="1094" spans="3:6">
      <c r="C1094" s="180" t="s">
        <v>1255</v>
      </c>
      <c r="D1094" s="179">
        <v>0</v>
      </c>
      <c r="E1094" s="179">
        <v>7735175.2599999998</v>
      </c>
      <c r="F1094" s="179">
        <v>1380862.95</v>
      </c>
    </row>
    <row r="1095" spans="3:6">
      <c r="C1095" s="180" t="s">
        <v>1256</v>
      </c>
      <c r="D1095" s="179">
        <v>2030470</v>
      </c>
      <c r="E1095" s="179">
        <v>5060757</v>
      </c>
      <c r="F1095" s="179">
        <v>0</v>
      </c>
    </row>
    <row r="1096" spans="3:6">
      <c r="C1096" s="180" t="s">
        <v>1257</v>
      </c>
      <c r="D1096" s="179">
        <v>0</v>
      </c>
      <c r="E1096" s="179">
        <v>2116312.92</v>
      </c>
      <c r="F1096" s="179">
        <v>2116312.92</v>
      </c>
    </row>
    <row r="1097" spans="3:6">
      <c r="C1097" s="180" t="s">
        <v>1258</v>
      </c>
      <c r="D1097" s="179">
        <v>6731310</v>
      </c>
      <c r="E1097" s="179">
        <v>2000000</v>
      </c>
      <c r="F1097" s="179">
        <v>0</v>
      </c>
    </row>
    <row r="1098" spans="3:6">
      <c r="C1098" s="180" t="s">
        <v>1259</v>
      </c>
      <c r="D1098" s="179">
        <v>0</v>
      </c>
      <c r="E1098" s="179">
        <v>6516055.4899999993</v>
      </c>
      <c r="F1098" s="179">
        <v>6516050.4899999993</v>
      </c>
    </row>
    <row r="1099" spans="3:6">
      <c r="C1099" s="180" t="s">
        <v>1260</v>
      </c>
      <c r="D1099" s="179">
        <v>1253439</v>
      </c>
      <c r="E1099" s="179">
        <v>1122770</v>
      </c>
      <c r="F1099" s="179">
        <v>0</v>
      </c>
    </row>
    <row r="1100" spans="3:6">
      <c r="C1100" s="180" t="s">
        <v>1261</v>
      </c>
      <c r="D1100" s="179">
        <v>0</v>
      </c>
      <c r="E1100" s="179">
        <v>6029170.0699999994</v>
      </c>
      <c r="F1100" s="179">
        <v>6029170.0699999994</v>
      </c>
    </row>
    <row r="1101" spans="3:6">
      <c r="C1101" s="180" t="s">
        <v>1262</v>
      </c>
      <c r="D1101" s="179">
        <v>1073222</v>
      </c>
      <c r="E1101" s="179">
        <v>3714373</v>
      </c>
      <c r="F1101" s="179">
        <v>3714372.2</v>
      </c>
    </row>
    <row r="1102" spans="3:6">
      <c r="C1102" s="180" t="s">
        <v>1263</v>
      </c>
      <c r="D1102" s="179">
        <v>2790925</v>
      </c>
      <c r="E1102" s="179">
        <v>100</v>
      </c>
      <c r="F1102" s="179">
        <v>0</v>
      </c>
    </row>
    <row r="1103" spans="3:6">
      <c r="C1103" s="180" t="s">
        <v>1264</v>
      </c>
      <c r="D1103" s="179">
        <v>2790925</v>
      </c>
      <c r="E1103" s="179">
        <v>100</v>
      </c>
      <c r="F1103" s="179">
        <v>0</v>
      </c>
    </row>
    <row r="1104" spans="3:6">
      <c r="C1104" s="180" t="s">
        <v>1920</v>
      </c>
      <c r="D1104" s="179">
        <v>0</v>
      </c>
      <c r="E1104" s="179">
        <v>1403911</v>
      </c>
      <c r="F1104" s="179">
        <v>1105337.8400000001</v>
      </c>
    </row>
    <row r="1105" spans="3:6">
      <c r="C1105" s="180" t="s">
        <v>1265</v>
      </c>
      <c r="D1105" s="179">
        <v>777731</v>
      </c>
      <c r="E1105" s="179">
        <v>0</v>
      </c>
      <c r="F1105" s="179">
        <v>0</v>
      </c>
    </row>
    <row r="1106" spans="3:6">
      <c r="C1106" s="180" t="s">
        <v>1266</v>
      </c>
      <c r="D1106" s="179">
        <v>22315101</v>
      </c>
      <c r="E1106" s="179">
        <v>15117579</v>
      </c>
      <c r="F1106" s="179">
        <v>14221986.220000001</v>
      </c>
    </row>
    <row r="1107" spans="3:6">
      <c r="C1107" s="180" t="s">
        <v>1267</v>
      </c>
      <c r="D1107" s="179">
        <v>78916280</v>
      </c>
      <c r="E1107" s="179">
        <v>57904541</v>
      </c>
      <c r="F1107" s="179">
        <v>56905662.010000005</v>
      </c>
    </row>
    <row r="1108" spans="3:6">
      <c r="C1108" s="180" t="s">
        <v>1268</v>
      </c>
      <c r="D1108" s="179">
        <v>4081155</v>
      </c>
      <c r="E1108" s="179">
        <v>2500000</v>
      </c>
      <c r="F1108" s="179">
        <v>0</v>
      </c>
    </row>
    <row r="1109" spans="3:6">
      <c r="C1109" s="180" t="s">
        <v>1269</v>
      </c>
      <c r="D1109" s="179">
        <v>20000000</v>
      </c>
      <c r="E1109" s="179">
        <v>14898894.66</v>
      </c>
      <c r="F1109" s="179">
        <v>14898894.220000001</v>
      </c>
    </row>
    <row r="1110" spans="3:6">
      <c r="C1110" s="180" t="s">
        <v>1270</v>
      </c>
      <c r="D1110" s="179">
        <v>4125127</v>
      </c>
      <c r="E1110" s="179">
        <v>117293.1</v>
      </c>
      <c r="F1110" s="179">
        <v>0</v>
      </c>
    </row>
    <row r="1111" spans="3:6">
      <c r="C1111" s="180" t="s">
        <v>1271</v>
      </c>
      <c r="D1111" s="179">
        <v>7364139</v>
      </c>
      <c r="E1111" s="179">
        <v>104002.08</v>
      </c>
      <c r="F1111" s="179">
        <v>0</v>
      </c>
    </row>
    <row r="1112" spans="3:6">
      <c r="C1112" s="180" t="s">
        <v>1272</v>
      </c>
      <c r="D1112" s="179">
        <v>5848496</v>
      </c>
      <c r="E1112" s="179">
        <v>113774.24</v>
      </c>
      <c r="F1112" s="179">
        <v>0</v>
      </c>
    </row>
    <row r="1113" spans="3:6">
      <c r="C1113" s="180" t="s">
        <v>1273</v>
      </c>
      <c r="D1113" s="179">
        <v>4125127</v>
      </c>
      <c r="E1113" s="179">
        <v>117293.1</v>
      </c>
      <c r="F1113" s="179">
        <v>0</v>
      </c>
    </row>
    <row r="1114" spans="3:6">
      <c r="C1114" s="180" t="s">
        <v>1274</v>
      </c>
      <c r="D1114" s="179">
        <v>1411678</v>
      </c>
      <c r="E1114" s="179">
        <v>1196343</v>
      </c>
      <c r="F1114" s="179">
        <v>0</v>
      </c>
    </row>
    <row r="1115" spans="3:6">
      <c r="C1115" s="180" t="s">
        <v>1275</v>
      </c>
      <c r="D1115" s="179">
        <v>2080338</v>
      </c>
      <c r="E1115" s="179">
        <v>9550746</v>
      </c>
      <c r="F1115" s="179">
        <v>0</v>
      </c>
    </row>
    <row r="1116" spans="3:6">
      <c r="C1116" s="180" t="s">
        <v>1276</v>
      </c>
      <c r="D1116" s="179">
        <v>1901132</v>
      </c>
      <c r="E1116" s="179">
        <v>2774713</v>
      </c>
      <c r="F1116" s="179">
        <v>0</v>
      </c>
    </row>
    <row r="1117" spans="3:6">
      <c r="C1117" s="180" t="s">
        <v>1277</v>
      </c>
      <c r="D1117" s="179">
        <v>2589059</v>
      </c>
      <c r="E1117" s="179">
        <v>2158390</v>
      </c>
      <c r="F1117" s="179">
        <v>0</v>
      </c>
    </row>
    <row r="1118" spans="3:6">
      <c r="C1118" s="180" t="s">
        <v>1278</v>
      </c>
      <c r="D1118" s="179">
        <v>22105301</v>
      </c>
      <c r="E1118" s="179">
        <v>22105301</v>
      </c>
      <c r="F1118" s="179">
        <v>19482797.210000001</v>
      </c>
    </row>
    <row r="1119" spans="3:6">
      <c r="C1119" s="180" t="s">
        <v>1279</v>
      </c>
      <c r="D1119" s="179">
        <v>5881088</v>
      </c>
      <c r="E1119" s="179">
        <v>5450419</v>
      </c>
      <c r="F1119" s="179">
        <v>0</v>
      </c>
    </row>
    <row r="1120" spans="3:6">
      <c r="C1120" s="180" t="s">
        <v>1280</v>
      </c>
      <c r="D1120" s="179">
        <v>3000000</v>
      </c>
      <c r="E1120" s="179">
        <v>1500000</v>
      </c>
      <c r="F1120" s="179">
        <v>0</v>
      </c>
    </row>
    <row r="1121" spans="3:6">
      <c r="C1121" s="180" t="s">
        <v>1281</v>
      </c>
      <c r="D1121" s="179">
        <v>5404360</v>
      </c>
      <c r="E1121" s="179">
        <v>5404360</v>
      </c>
      <c r="F1121" s="179">
        <v>3089463.31</v>
      </c>
    </row>
    <row r="1122" spans="3:6">
      <c r="C1122" s="180" t="s">
        <v>1282</v>
      </c>
      <c r="D1122" s="179">
        <v>1759695</v>
      </c>
      <c r="E1122" s="179">
        <v>1544360</v>
      </c>
      <c r="F1122" s="179">
        <v>0</v>
      </c>
    </row>
    <row r="1123" spans="3:6">
      <c r="C1123" s="180" t="s">
        <v>1283</v>
      </c>
      <c r="D1123" s="179">
        <v>5881088</v>
      </c>
      <c r="E1123" s="179">
        <v>5450419</v>
      </c>
      <c r="F1123" s="179">
        <v>0</v>
      </c>
    </row>
    <row r="1124" spans="3:6">
      <c r="C1124" s="180" t="s">
        <v>1284</v>
      </c>
      <c r="D1124" s="179">
        <v>1104373</v>
      </c>
      <c r="E1124" s="179">
        <v>437489</v>
      </c>
      <c r="F1124" s="179">
        <v>0</v>
      </c>
    </row>
    <row r="1125" spans="3:6">
      <c r="C1125" s="180" t="s">
        <v>1285</v>
      </c>
      <c r="D1125" s="179">
        <v>4076234</v>
      </c>
      <c r="E1125" s="179">
        <v>100</v>
      </c>
      <c r="F1125" s="179">
        <v>0</v>
      </c>
    </row>
    <row r="1126" spans="3:6">
      <c r="C1126" s="180" t="s">
        <v>1286</v>
      </c>
      <c r="D1126" s="179">
        <v>0</v>
      </c>
      <c r="E1126" s="179">
        <v>10217016.49</v>
      </c>
      <c r="F1126" s="179">
        <v>0</v>
      </c>
    </row>
    <row r="1127" spans="3:6">
      <c r="C1127" s="180" t="s">
        <v>1287</v>
      </c>
      <c r="D1127" s="179">
        <v>4076234</v>
      </c>
      <c r="E1127" s="179">
        <v>3860899</v>
      </c>
      <c r="F1127" s="179">
        <v>0</v>
      </c>
    </row>
    <row r="1128" spans="3:6">
      <c r="C1128" s="180" t="s">
        <v>1288</v>
      </c>
      <c r="D1128" s="179">
        <v>2080338</v>
      </c>
      <c r="E1128" s="179">
        <v>1634334</v>
      </c>
      <c r="F1128" s="179">
        <v>0</v>
      </c>
    </row>
    <row r="1129" spans="3:6">
      <c r="C1129" s="180" t="s">
        <v>1289</v>
      </c>
      <c r="D1129" s="179">
        <v>779923</v>
      </c>
      <c r="E1129" s="179">
        <v>644588</v>
      </c>
      <c r="F1129" s="179">
        <v>0</v>
      </c>
    </row>
    <row r="1130" spans="3:6">
      <c r="C1130" s="180" t="s">
        <v>1290</v>
      </c>
      <c r="D1130" s="179">
        <v>1769301</v>
      </c>
      <c r="E1130" s="179">
        <v>1553966</v>
      </c>
      <c r="F1130" s="179">
        <v>0</v>
      </c>
    </row>
    <row r="1131" spans="3:6">
      <c r="C1131" s="180" t="s">
        <v>1291</v>
      </c>
      <c r="D1131" s="179">
        <v>779923</v>
      </c>
      <c r="E1131" s="179">
        <v>644588</v>
      </c>
      <c r="F1131" s="179">
        <v>0</v>
      </c>
    </row>
    <row r="1132" spans="3:6">
      <c r="C1132" s="180" t="s">
        <v>1292</v>
      </c>
      <c r="D1132" s="179">
        <v>779923</v>
      </c>
      <c r="E1132" s="179">
        <v>564588</v>
      </c>
      <c r="F1132" s="179">
        <v>0</v>
      </c>
    </row>
    <row r="1133" spans="3:6">
      <c r="C1133" s="180" t="s">
        <v>1293</v>
      </c>
      <c r="D1133" s="179">
        <v>141034127</v>
      </c>
      <c r="E1133" s="179">
        <v>63206607</v>
      </c>
      <c r="F1133" s="179">
        <v>49813284.840000004</v>
      </c>
    </row>
    <row r="1134" spans="3:6">
      <c r="C1134" s="180" t="s">
        <v>1294</v>
      </c>
      <c r="D1134" s="179">
        <v>3856383</v>
      </c>
      <c r="E1134" s="179">
        <v>109232</v>
      </c>
      <c r="F1134" s="179">
        <v>0</v>
      </c>
    </row>
    <row r="1135" spans="3:6">
      <c r="C1135" s="180" t="s">
        <v>1295</v>
      </c>
      <c r="D1135" s="179">
        <v>46924815</v>
      </c>
      <c r="E1135" s="179">
        <v>33133270</v>
      </c>
      <c r="F1135" s="179">
        <v>31740508.560000002</v>
      </c>
    </row>
    <row r="1136" spans="3:6">
      <c r="C1136" s="180" t="s">
        <v>1296</v>
      </c>
      <c r="D1136" s="179">
        <v>5499812</v>
      </c>
      <c r="E1136" s="179">
        <v>106451.62</v>
      </c>
      <c r="F1136" s="179">
        <v>0</v>
      </c>
    </row>
    <row r="1137" spans="3:6">
      <c r="C1137" s="180" t="s">
        <v>1297</v>
      </c>
      <c r="D1137" s="179">
        <v>38071704</v>
      </c>
      <c r="E1137" s="179">
        <v>27388454</v>
      </c>
      <c r="F1137" s="179">
        <v>27387652.870000001</v>
      </c>
    </row>
    <row r="1138" spans="3:6">
      <c r="C1138" s="180" t="s">
        <v>1298</v>
      </c>
      <c r="D1138" s="179">
        <v>3850402</v>
      </c>
      <c r="E1138" s="179">
        <v>109052.3</v>
      </c>
      <c r="F1138" s="179">
        <v>0</v>
      </c>
    </row>
    <row r="1139" spans="3:6">
      <c r="C1139" s="180" t="s">
        <v>1299</v>
      </c>
      <c r="D1139" s="179">
        <v>4783393</v>
      </c>
      <c r="E1139" s="179">
        <v>109633.91</v>
      </c>
      <c r="F1139" s="179">
        <v>0</v>
      </c>
    </row>
    <row r="1140" spans="3:6">
      <c r="C1140" s="180" t="s">
        <v>1300</v>
      </c>
      <c r="D1140" s="179">
        <v>1376080</v>
      </c>
      <c r="E1140" s="179">
        <v>103996</v>
      </c>
      <c r="F1140" s="179">
        <v>0</v>
      </c>
    </row>
    <row r="1141" spans="3:6">
      <c r="C1141" s="180" t="s">
        <v>1301</v>
      </c>
      <c r="D1141" s="179">
        <v>5881087</v>
      </c>
      <c r="E1141" s="179">
        <v>6114458.6399999997</v>
      </c>
      <c r="F1141" s="179">
        <v>0</v>
      </c>
    </row>
    <row r="1142" spans="3:6">
      <c r="C1142" s="180" t="s">
        <v>1302</v>
      </c>
      <c r="D1142" s="179">
        <v>9721888</v>
      </c>
      <c r="E1142" s="179">
        <v>9075884</v>
      </c>
      <c r="F1142" s="179">
        <v>0</v>
      </c>
    </row>
    <row r="1143" spans="3:6">
      <c r="C1143" s="180" t="s">
        <v>1303</v>
      </c>
      <c r="D1143" s="179">
        <v>10000000</v>
      </c>
      <c r="E1143" s="179">
        <v>2000000</v>
      </c>
      <c r="F1143" s="179">
        <v>0</v>
      </c>
    </row>
    <row r="1144" spans="3:6">
      <c r="C1144" s="180" t="s">
        <v>1304</v>
      </c>
      <c r="D1144" s="179">
        <v>4076234</v>
      </c>
      <c r="E1144" s="179">
        <v>2965827.44</v>
      </c>
      <c r="F1144" s="179">
        <v>0</v>
      </c>
    </row>
    <row r="1145" spans="3:6">
      <c r="C1145" s="180" t="s">
        <v>1305</v>
      </c>
      <c r="D1145" s="179">
        <v>4076234</v>
      </c>
      <c r="E1145" s="179">
        <v>115827.44</v>
      </c>
      <c r="F1145" s="179">
        <v>0</v>
      </c>
    </row>
    <row r="1146" spans="3:6">
      <c r="C1146" s="180" t="s">
        <v>1306</v>
      </c>
      <c r="D1146" s="179">
        <v>5881088</v>
      </c>
      <c r="E1146" s="179">
        <v>4500459.5599999996</v>
      </c>
      <c r="F1146" s="179">
        <v>0</v>
      </c>
    </row>
    <row r="1147" spans="3:6">
      <c r="C1147" s="180" t="s">
        <v>1307</v>
      </c>
      <c r="D1147" s="179">
        <v>5963974</v>
      </c>
      <c r="E1147" s="179">
        <v>110666.4</v>
      </c>
      <c r="F1147" s="179">
        <v>0</v>
      </c>
    </row>
    <row r="1148" spans="3:6">
      <c r="C1148" s="180" t="s">
        <v>1308</v>
      </c>
      <c r="D1148" s="179">
        <v>26126598</v>
      </c>
      <c r="E1148" s="179">
        <v>6699196</v>
      </c>
      <c r="F1148" s="179">
        <v>590973.29</v>
      </c>
    </row>
    <row r="1149" spans="3:6">
      <c r="C1149" s="180" t="s">
        <v>1309</v>
      </c>
      <c r="D1149" s="179">
        <v>61031571</v>
      </c>
      <c r="E1149" s="179">
        <v>56955785</v>
      </c>
      <c r="F1149" s="179">
        <v>55786429.340000004</v>
      </c>
    </row>
    <row r="1150" spans="3:6">
      <c r="C1150" s="180" t="s">
        <v>1310</v>
      </c>
      <c r="D1150" s="179">
        <v>5963974</v>
      </c>
      <c r="E1150" s="179">
        <v>110665.39</v>
      </c>
      <c r="F1150" s="179">
        <v>0</v>
      </c>
    </row>
    <row r="1151" spans="3:6">
      <c r="C1151" s="180" t="s">
        <v>1311</v>
      </c>
      <c r="D1151" s="179">
        <v>4073271</v>
      </c>
      <c r="E1151" s="179">
        <v>115737.57</v>
      </c>
      <c r="F1151" s="179">
        <v>0</v>
      </c>
    </row>
    <row r="1152" spans="3:6">
      <c r="C1152" s="180" t="s">
        <v>1312</v>
      </c>
      <c r="D1152" s="179">
        <v>15000000</v>
      </c>
      <c r="E1152" s="179">
        <v>19000000</v>
      </c>
      <c r="F1152" s="179">
        <v>16376421.25</v>
      </c>
    </row>
    <row r="1153" spans="3:6">
      <c r="C1153" s="180" t="s">
        <v>1313</v>
      </c>
      <c r="D1153" s="179">
        <v>9000000</v>
      </c>
      <c r="E1153" s="179">
        <v>2300000</v>
      </c>
      <c r="F1153" s="179">
        <v>0</v>
      </c>
    </row>
    <row r="1154" spans="3:6">
      <c r="C1154" s="180" t="s">
        <v>1314</v>
      </c>
      <c r="D1154" s="179">
        <v>183602467</v>
      </c>
      <c r="E1154" s="179">
        <v>152817518</v>
      </c>
      <c r="F1154" s="179">
        <v>152702627.92999998</v>
      </c>
    </row>
    <row r="1155" spans="3:6">
      <c r="C1155" s="180" t="s">
        <v>1315</v>
      </c>
      <c r="D1155" s="179">
        <v>498000</v>
      </c>
      <c r="E1155" s="179">
        <v>0</v>
      </c>
      <c r="F1155" s="179">
        <v>0</v>
      </c>
    </row>
    <row r="1156" spans="3:6">
      <c r="C1156" s="180" t="s">
        <v>1316</v>
      </c>
      <c r="D1156" s="179">
        <v>0</v>
      </c>
      <c r="E1156" s="179">
        <v>626428.02</v>
      </c>
      <c r="F1156" s="179">
        <v>626428.02</v>
      </c>
    </row>
    <row r="1157" spans="3:6">
      <c r="C1157" s="180" t="s">
        <v>1317</v>
      </c>
      <c r="D1157" s="179">
        <v>498000</v>
      </c>
      <c r="E1157" s="179">
        <v>0</v>
      </c>
      <c r="F1157" s="179">
        <v>0</v>
      </c>
    </row>
    <row r="1158" spans="3:6">
      <c r="C1158" s="180" t="s">
        <v>1318</v>
      </c>
      <c r="D1158" s="179">
        <v>0</v>
      </c>
      <c r="E1158" s="179">
        <v>11690953.799999999</v>
      </c>
      <c r="F1158" s="179">
        <v>6239852.1600000001</v>
      </c>
    </row>
    <row r="1159" spans="3:6">
      <c r="C1159" s="180" t="s">
        <v>1319</v>
      </c>
      <c r="D1159" s="179">
        <v>0</v>
      </c>
      <c r="E1159" s="179">
        <v>4466403.41</v>
      </c>
      <c r="F1159" s="179">
        <v>3267326.41</v>
      </c>
    </row>
    <row r="1160" spans="3:6">
      <c r="C1160" s="68" t="s">
        <v>348</v>
      </c>
      <c r="D1160" s="169">
        <v>1670250027</v>
      </c>
      <c r="E1160" s="169">
        <v>1143118944.0900002</v>
      </c>
      <c r="F1160" s="169">
        <v>946184381.49000001</v>
      </c>
    </row>
    <row r="1161" spans="3:6">
      <c r="C1161" s="178" t="s">
        <v>322</v>
      </c>
      <c r="D1161" s="179">
        <v>1328199092</v>
      </c>
      <c r="E1161" s="179">
        <v>1028369974.47</v>
      </c>
      <c r="F1161" s="179">
        <v>892910349.30999994</v>
      </c>
    </row>
    <row r="1162" spans="3:6">
      <c r="C1162" s="180" t="s">
        <v>1320</v>
      </c>
      <c r="D1162" s="179">
        <v>21411478</v>
      </c>
      <c r="E1162" s="179">
        <v>17302525.509999998</v>
      </c>
      <c r="F1162" s="179">
        <v>17302523.98</v>
      </c>
    </row>
    <row r="1163" spans="3:6">
      <c r="C1163" s="180" t="s">
        <v>1321</v>
      </c>
      <c r="D1163" s="179">
        <v>44000000</v>
      </c>
      <c r="E1163" s="179">
        <v>0</v>
      </c>
      <c r="F1163" s="179">
        <v>0</v>
      </c>
    </row>
    <row r="1164" spans="3:6">
      <c r="C1164" s="180" t="s">
        <v>1322</v>
      </c>
      <c r="D1164" s="179">
        <v>1111230</v>
      </c>
      <c r="E1164" s="179">
        <v>3242861</v>
      </c>
      <c r="F1164" s="179">
        <v>1794263.74</v>
      </c>
    </row>
    <row r="1165" spans="3:6">
      <c r="C1165" s="180" t="s">
        <v>1903</v>
      </c>
      <c r="D1165" s="179">
        <v>0</v>
      </c>
      <c r="E1165" s="179">
        <v>7500000</v>
      </c>
      <c r="F1165" s="179">
        <v>722366.5</v>
      </c>
    </row>
    <row r="1166" spans="3:6">
      <c r="C1166" s="180" t="s">
        <v>1323</v>
      </c>
      <c r="D1166" s="179">
        <v>0</v>
      </c>
      <c r="E1166" s="179">
        <v>15561119.23</v>
      </c>
      <c r="F1166" s="179">
        <v>15561119.16</v>
      </c>
    </row>
    <row r="1167" spans="3:6">
      <c r="C1167" s="180" t="s">
        <v>1324</v>
      </c>
      <c r="D1167" s="179">
        <v>8000000</v>
      </c>
      <c r="E1167" s="179">
        <v>4385824</v>
      </c>
      <c r="F1167" s="179">
        <v>3246533.91</v>
      </c>
    </row>
    <row r="1168" spans="3:6">
      <c r="C1168" s="180" t="s">
        <v>1325</v>
      </c>
      <c r="D1168" s="179">
        <v>5001203</v>
      </c>
      <c r="E1168" s="179">
        <v>100.99</v>
      </c>
      <c r="F1168" s="179">
        <v>0</v>
      </c>
    </row>
    <row r="1169" spans="3:6">
      <c r="C1169" s="180" t="s">
        <v>1326</v>
      </c>
      <c r="D1169" s="179">
        <v>7256885</v>
      </c>
      <c r="E1169" s="179">
        <v>102393.07</v>
      </c>
      <c r="F1169" s="179">
        <v>0</v>
      </c>
    </row>
    <row r="1170" spans="3:6">
      <c r="C1170" s="180" t="s">
        <v>1327</v>
      </c>
      <c r="D1170" s="179">
        <v>7262350</v>
      </c>
      <c r="E1170" s="179">
        <v>100</v>
      </c>
      <c r="F1170" s="179">
        <v>0</v>
      </c>
    </row>
    <row r="1171" spans="3:6">
      <c r="C1171" s="180" t="s">
        <v>1328</v>
      </c>
      <c r="D1171" s="179">
        <v>3000000</v>
      </c>
      <c r="E1171" s="179">
        <v>3644</v>
      </c>
      <c r="F1171" s="179">
        <v>0</v>
      </c>
    </row>
    <row r="1172" spans="3:6">
      <c r="C1172" s="180" t="s">
        <v>1921</v>
      </c>
      <c r="D1172" s="179">
        <v>0</v>
      </c>
      <c r="E1172" s="179">
        <v>4700000</v>
      </c>
      <c r="F1172" s="179">
        <v>1771332.79</v>
      </c>
    </row>
    <row r="1173" spans="3:6">
      <c r="C1173" s="180" t="s">
        <v>1922</v>
      </c>
      <c r="D1173" s="179">
        <v>0</v>
      </c>
      <c r="E1173" s="179">
        <v>5500000</v>
      </c>
      <c r="F1173" s="179">
        <v>2609577.71</v>
      </c>
    </row>
    <row r="1174" spans="3:6">
      <c r="C1174" s="180" t="s">
        <v>1923</v>
      </c>
      <c r="D1174" s="179">
        <v>0</v>
      </c>
      <c r="E1174" s="179">
        <v>2913010</v>
      </c>
      <c r="F1174" s="179">
        <v>443205.26</v>
      </c>
    </row>
    <row r="1175" spans="3:6">
      <c r="C1175" s="180" t="s">
        <v>1329</v>
      </c>
      <c r="D1175" s="179">
        <v>4989515</v>
      </c>
      <c r="E1175" s="179">
        <v>2344160</v>
      </c>
      <c r="F1175" s="179">
        <v>1871327.98</v>
      </c>
    </row>
    <row r="1176" spans="3:6">
      <c r="C1176" s="180" t="s">
        <v>1330</v>
      </c>
      <c r="D1176" s="179">
        <v>7804941</v>
      </c>
      <c r="E1176" s="179">
        <v>5564145</v>
      </c>
      <c r="F1176" s="179">
        <v>5000000</v>
      </c>
    </row>
    <row r="1177" spans="3:6">
      <c r="C1177" s="180" t="s">
        <v>1331</v>
      </c>
      <c r="D1177" s="179">
        <v>3386383</v>
      </c>
      <c r="E1177" s="179">
        <v>80</v>
      </c>
      <c r="F1177" s="179">
        <v>0</v>
      </c>
    </row>
    <row r="1178" spans="3:6">
      <c r="C1178" s="180" t="s">
        <v>1990</v>
      </c>
      <c r="D1178" s="179">
        <v>0</v>
      </c>
      <c r="E1178" s="179">
        <v>3306492.4</v>
      </c>
      <c r="F1178" s="179">
        <v>0</v>
      </c>
    </row>
    <row r="1179" spans="3:6">
      <c r="C1179" s="180" t="s">
        <v>1332</v>
      </c>
      <c r="D1179" s="179">
        <v>56402241</v>
      </c>
      <c r="E1179" s="179">
        <v>40248303</v>
      </c>
      <c r="F1179" s="179">
        <v>0</v>
      </c>
    </row>
    <row r="1180" spans="3:6">
      <c r="C1180" s="180" t="s">
        <v>1333</v>
      </c>
      <c r="D1180" s="179">
        <v>19404819</v>
      </c>
      <c r="E1180" s="179">
        <v>20486672.399999999</v>
      </c>
      <c r="F1180" s="179">
        <v>11907995.75</v>
      </c>
    </row>
    <row r="1181" spans="3:6">
      <c r="C1181" s="180" t="s">
        <v>1334</v>
      </c>
      <c r="D1181" s="179">
        <v>5000000</v>
      </c>
      <c r="E1181" s="179">
        <v>500000</v>
      </c>
      <c r="F1181" s="179">
        <v>0</v>
      </c>
    </row>
    <row r="1182" spans="3:6">
      <c r="C1182" s="180" t="s">
        <v>1335</v>
      </c>
      <c r="D1182" s="179">
        <v>1170135</v>
      </c>
      <c r="E1182" s="179">
        <v>4708079</v>
      </c>
      <c r="F1182" s="179">
        <v>0</v>
      </c>
    </row>
    <row r="1183" spans="3:6">
      <c r="C1183" s="180" t="s">
        <v>1336</v>
      </c>
      <c r="D1183" s="179">
        <v>16594591</v>
      </c>
      <c r="E1183" s="179">
        <v>107117.56</v>
      </c>
      <c r="F1183" s="179">
        <v>0</v>
      </c>
    </row>
    <row r="1184" spans="3:6">
      <c r="C1184" s="180" t="s">
        <v>1337</v>
      </c>
      <c r="D1184" s="179">
        <v>2469363</v>
      </c>
      <c r="E1184" s="179">
        <v>1469363</v>
      </c>
      <c r="F1184" s="179">
        <v>0</v>
      </c>
    </row>
    <row r="1185" spans="3:6">
      <c r="C1185" s="180" t="s">
        <v>1338</v>
      </c>
      <c r="D1185" s="179">
        <v>5042740</v>
      </c>
      <c r="E1185" s="179">
        <v>828512</v>
      </c>
      <c r="F1185" s="179">
        <v>0</v>
      </c>
    </row>
    <row r="1186" spans="3:6">
      <c r="C1186" s="180" t="s">
        <v>1339</v>
      </c>
      <c r="D1186" s="179">
        <v>111166406</v>
      </c>
      <c r="E1186" s="179">
        <v>62710227</v>
      </c>
      <c r="F1186" s="179">
        <v>62706220.340000004</v>
      </c>
    </row>
    <row r="1187" spans="3:6">
      <c r="C1187" s="180" t="s">
        <v>1340</v>
      </c>
      <c r="D1187" s="179">
        <v>56720062</v>
      </c>
      <c r="E1187" s="179">
        <v>46238877</v>
      </c>
      <c r="F1187" s="179">
        <v>45952976.5</v>
      </c>
    </row>
    <row r="1188" spans="3:6">
      <c r="C1188" s="180" t="s">
        <v>1341</v>
      </c>
      <c r="D1188" s="179">
        <v>5525987</v>
      </c>
      <c r="E1188" s="179">
        <v>2210394.6</v>
      </c>
      <c r="F1188" s="179">
        <v>0</v>
      </c>
    </row>
    <row r="1189" spans="3:6">
      <c r="C1189" s="180" t="s">
        <v>1342</v>
      </c>
      <c r="D1189" s="179">
        <v>40942547</v>
      </c>
      <c r="E1189" s="179">
        <v>33942820</v>
      </c>
      <c r="F1189" s="179">
        <v>33491436.850000001</v>
      </c>
    </row>
    <row r="1190" spans="3:6">
      <c r="C1190" s="180" t="s">
        <v>1343</v>
      </c>
      <c r="D1190" s="179">
        <v>6669416</v>
      </c>
      <c r="E1190" s="179">
        <v>300703.75</v>
      </c>
      <c r="F1190" s="179">
        <v>0</v>
      </c>
    </row>
    <row r="1191" spans="3:6">
      <c r="C1191" s="180" t="s">
        <v>1344</v>
      </c>
      <c r="D1191" s="179">
        <v>30000000</v>
      </c>
      <c r="E1191" s="179">
        <v>32441000</v>
      </c>
      <c r="F1191" s="179">
        <v>32440877.989999998</v>
      </c>
    </row>
    <row r="1192" spans="3:6">
      <c r="C1192" s="180" t="s">
        <v>1345</v>
      </c>
      <c r="D1192" s="179">
        <v>103374369</v>
      </c>
      <c r="E1192" s="179">
        <v>67244391</v>
      </c>
      <c r="F1192" s="179">
        <v>56409178.270000011</v>
      </c>
    </row>
    <row r="1193" spans="3:6">
      <c r="C1193" s="180" t="s">
        <v>1346</v>
      </c>
      <c r="D1193" s="179">
        <v>13511580</v>
      </c>
      <c r="E1193" s="179">
        <v>8564105</v>
      </c>
      <c r="F1193" s="179">
        <v>4050300.38</v>
      </c>
    </row>
    <row r="1194" spans="3:6">
      <c r="C1194" s="180" t="s">
        <v>1347</v>
      </c>
      <c r="D1194" s="179">
        <v>538658</v>
      </c>
      <c r="E1194" s="179">
        <v>0</v>
      </c>
      <c r="F1194" s="179">
        <v>0</v>
      </c>
    </row>
    <row r="1195" spans="3:6">
      <c r="C1195" s="180" t="s">
        <v>1348</v>
      </c>
      <c r="D1195" s="179">
        <v>67056947</v>
      </c>
      <c r="E1195" s="179">
        <v>47721357</v>
      </c>
      <c r="F1195" s="179">
        <v>15259459.359999999</v>
      </c>
    </row>
    <row r="1196" spans="3:6">
      <c r="C1196" s="180" t="s">
        <v>1349</v>
      </c>
      <c r="D1196" s="179">
        <v>155656045</v>
      </c>
      <c r="E1196" s="179">
        <v>98577929</v>
      </c>
      <c r="F1196" s="179">
        <v>97788472.669999987</v>
      </c>
    </row>
    <row r="1197" spans="3:6">
      <c r="C1197" s="180" t="s">
        <v>1350</v>
      </c>
      <c r="D1197" s="179">
        <v>8000000</v>
      </c>
      <c r="E1197" s="179">
        <v>61972</v>
      </c>
      <c r="F1197" s="179">
        <v>0</v>
      </c>
    </row>
    <row r="1198" spans="3:6">
      <c r="C1198" s="180" t="s">
        <v>1351</v>
      </c>
      <c r="D1198" s="179">
        <v>230794055</v>
      </c>
      <c r="E1198" s="179">
        <v>252290085.96000001</v>
      </c>
      <c r="F1198" s="179">
        <v>252290084.66</v>
      </c>
    </row>
    <row r="1199" spans="3:6">
      <c r="C1199" s="180" t="s">
        <v>1352</v>
      </c>
      <c r="D1199" s="179">
        <v>103935146</v>
      </c>
      <c r="E1199" s="179">
        <v>92527881</v>
      </c>
      <c r="F1199" s="179">
        <v>92527366.519999996</v>
      </c>
    </row>
    <row r="1200" spans="3:6">
      <c r="C1200" s="180" t="s">
        <v>1353</v>
      </c>
      <c r="D1200" s="179">
        <v>135000000</v>
      </c>
      <c r="E1200" s="179">
        <v>137763729</v>
      </c>
      <c r="F1200" s="179">
        <v>137763728.99000001</v>
      </c>
    </row>
    <row r="1201" spans="3:6">
      <c r="C1201" s="180" t="s">
        <v>1354</v>
      </c>
      <c r="D1201" s="179">
        <v>40000000</v>
      </c>
      <c r="E1201" s="179">
        <v>5000000</v>
      </c>
      <c r="F1201" s="179">
        <v>0</v>
      </c>
    </row>
    <row r="1202" spans="3:6">
      <c r="C1202" s="178" t="s">
        <v>323</v>
      </c>
      <c r="D1202" s="179">
        <v>67749732</v>
      </c>
      <c r="E1202" s="179">
        <v>114748966.62</v>
      </c>
      <c r="F1202" s="179">
        <v>53274032.18</v>
      </c>
    </row>
    <row r="1203" spans="3:6">
      <c r="C1203" s="180" t="s">
        <v>1355</v>
      </c>
      <c r="D1203" s="179">
        <v>57208005</v>
      </c>
      <c r="E1203" s="179">
        <v>77791018.230000004</v>
      </c>
      <c r="F1203" s="179">
        <v>37695200.359999999</v>
      </c>
    </row>
    <row r="1204" spans="3:6">
      <c r="C1204" s="180" t="s">
        <v>1356</v>
      </c>
      <c r="D1204" s="179">
        <v>3555960</v>
      </c>
      <c r="E1204" s="179">
        <v>960</v>
      </c>
      <c r="F1204" s="179">
        <v>0</v>
      </c>
    </row>
    <row r="1205" spans="3:6">
      <c r="C1205" s="180" t="s">
        <v>1357</v>
      </c>
      <c r="D1205" s="179">
        <v>6985767</v>
      </c>
      <c r="E1205" s="179">
        <v>6985767</v>
      </c>
      <c r="F1205" s="179">
        <v>0</v>
      </c>
    </row>
    <row r="1206" spans="3:6">
      <c r="C1206" s="180" t="s">
        <v>1358</v>
      </c>
      <c r="D1206" s="179">
        <v>0</v>
      </c>
      <c r="E1206" s="179">
        <v>18047821.41</v>
      </c>
      <c r="F1206" s="179">
        <v>15578831.82</v>
      </c>
    </row>
    <row r="1207" spans="3:6">
      <c r="C1207" s="180" t="s">
        <v>1992</v>
      </c>
      <c r="D1207" s="179">
        <v>0</v>
      </c>
      <c r="E1207" s="179">
        <v>11923399.98</v>
      </c>
      <c r="F1207" s="179">
        <v>0</v>
      </c>
    </row>
    <row r="1208" spans="3:6">
      <c r="C1208" s="178" t="s">
        <v>325</v>
      </c>
      <c r="D1208" s="179">
        <v>274301203</v>
      </c>
      <c r="E1208" s="179">
        <v>3</v>
      </c>
      <c r="F1208" s="179">
        <v>0</v>
      </c>
    </row>
    <row r="1209" spans="3:6">
      <c r="C1209" s="180" t="s">
        <v>1359</v>
      </c>
      <c r="D1209" s="179">
        <v>274301203</v>
      </c>
      <c r="E1209" s="179">
        <v>3</v>
      </c>
      <c r="F1209" s="179">
        <v>0</v>
      </c>
    </row>
    <row r="1210" spans="3:6">
      <c r="C1210" s="68" t="s">
        <v>349</v>
      </c>
      <c r="D1210" s="169">
        <v>4088437272</v>
      </c>
      <c r="E1210" s="169">
        <v>3695492569.7700005</v>
      </c>
      <c r="F1210" s="169">
        <v>2642591659.2099996</v>
      </c>
    </row>
    <row r="1211" spans="3:6">
      <c r="C1211" s="178" t="s">
        <v>322</v>
      </c>
      <c r="D1211" s="179">
        <v>691977336</v>
      </c>
      <c r="E1211" s="179">
        <v>768130272.43000007</v>
      </c>
      <c r="F1211" s="179">
        <v>687571818.50999999</v>
      </c>
    </row>
    <row r="1212" spans="3:6">
      <c r="C1212" s="180" t="s">
        <v>1360</v>
      </c>
      <c r="D1212" s="179">
        <v>34603615</v>
      </c>
      <c r="E1212" s="179">
        <v>15000000</v>
      </c>
      <c r="F1212" s="179">
        <v>0</v>
      </c>
    </row>
    <row r="1213" spans="3:6">
      <c r="C1213" s="180" t="s">
        <v>1361</v>
      </c>
      <c r="D1213" s="179">
        <v>21000000</v>
      </c>
      <c r="E1213" s="179">
        <v>14132286</v>
      </c>
      <c r="F1213" s="179">
        <v>14132285.48</v>
      </c>
    </row>
    <row r="1214" spans="3:6">
      <c r="C1214" s="180" t="s">
        <v>1956</v>
      </c>
      <c r="D1214" s="179">
        <v>0</v>
      </c>
      <c r="E1214" s="179">
        <v>25000</v>
      </c>
      <c r="F1214" s="179">
        <v>0</v>
      </c>
    </row>
    <row r="1215" spans="3:6">
      <c r="C1215" s="180" t="s">
        <v>1362</v>
      </c>
      <c r="D1215" s="179">
        <v>73507758</v>
      </c>
      <c r="E1215" s="179">
        <v>25204742</v>
      </c>
      <c r="F1215" s="179">
        <v>0</v>
      </c>
    </row>
    <row r="1216" spans="3:6">
      <c r="C1216" s="180" t="s">
        <v>1363</v>
      </c>
      <c r="D1216" s="179">
        <v>84027878</v>
      </c>
      <c r="E1216" s="179">
        <v>270851872</v>
      </c>
      <c r="F1216" s="179">
        <v>268822745</v>
      </c>
    </row>
    <row r="1217" spans="3:6">
      <c r="C1217" s="180" t="s">
        <v>1364</v>
      </c>
      <c r="D1217" s="179">
        <v>51610779</v>
      </c>
      <c r="E1217" s="179">
        <v>500000</v>
      </c>
      <c r="F1217" s="179">
        <v>0</v>
      </c>
    </row>
    <row r="1218" spans="3:6">
      <c r="C1218" s="180" t="s">
        <v>1365</v>
      </c>
      <c r="D1218" s="179">
        <v>2542220</v>
      </c>
      <c r="E1218" s="179">
        <v>111689.92</v>
      </c>
      <c r="F1218" s="179">
        <v>0</v>
      </c>
    </row>
    <row r="1219" spans="3:6">
      <c r="C1219" s="180" t="s">
        <v>1366</v>
      </c>
      <c r="D1219" s="179">
        <v>2542220</v>
      </c>
      <c r="E1219" s="179">
        <v>111689.92</v>
      </c>
      <c r="F1219" s="179">
        <v>0</v>
      </c>
    </row>
    <row r="1220" spans="3:6">
      <c r="C1220" s="180" t="s">
        <v>1367</v>
      </c>
      <c r="D1220" s="179">
        <v>2523769</v>
      </c>
      <c r="E1220" s="179">
        <v>110805.28</v>
      </c>
      <c r="F1220" s="179">
        <v>0</v>
      </c>
    </row>
    <row r="1221" spans="3:6">
      <c r="C1221" s="180" t="s">
        <v>1368</v>
      </c>
      <c r="D1221" s="179">
        <v>6071992</v>
      </c>
      <c r="E1221" s="179">
        <v>113945.88</v>
      </c>
      <c r="F1221" s="179">
        <v>0</v>
      </c>
    </row>
    <row r="1222" spans="3:6">
      <c r="C1222" s="180" t="s">
        <v>1369</v>
      </c>
      <c r="D1222" s="179">
        <v>3689328</v>
      </c>
      <c r="E1222" s="179">
        <v>114053.23</v>
      </c>
      <c r="F1222" s="179">
        <v>0</v>
      </c>
    </row>
    <row r="1223" spans="3:6">
      <c r="C1223" s="180" t="s">
        <v>1370</v>
      </c>
      <c r="D1223" s="179">
        <v>3689328</v>
      </c>
      <c r="E1223" s="179">
        <v>114053.23</v>
      </c>
      <c r="F1223" s="179">
        <v>0</v>
      </c>
    </row>
    <row r="1224" spans="3:6">
      <c r="C1224" s="180" t="s">
        <v>1371</v>
      </c>
      <c r="D1224" s="179">
        <v>3689328</v>
      </c>
      <c r="E1224" s="179">
        <v>114053.23</v>
      </c>
      <c r="F1224" s="179">
        <v>0</v>
      </c>
    </row>
    <row r="1225" spans="3:6">
      <c r="C1225" s="180" t="s">
        <v>1372</v>
      </c>
      <c r="D1225" s="179">
        <v>2523767</v>
      </c>
      <c r="E1225" s="179">
        <v>2310804.69</v>
      </c>
      <c r="F1225" s="179">
        <v>2161509.2000000002</v>
      </c>
    </row>
    <row r="1226" spans="3:6">
      <c r="C1226" s="180" t="s">
        <v>1373</v>
      </c>
      <c r="D1226" s="179">
        <v>3689328</v>
      </c>
      <c r="E1226" s="179">
        <v>114053.23</v>
      </c>
      <c r="F1226" s="179">
        <v>0</v>
      </c>
    </row>
    <row r="1227" spans="3:6">
      <c r="C1227" s="180" t="s">
        <v>1374</v>
      </c>
      <c r="D1227" s="179">
        <v>3689328</v>
      </c>
      <c r="E1227" s="179">
        <v>3314053.23</v>
      </c>
      <c r="F1227" s="179">
        <v>3199957.12</v>
      </c>
    </row>
    <row r="1228" spans="3:6">
      <c r="C1228" s="180" t="s">
        <v>1375</v>
      </c>
      <c r="D1228" s="179">
        <v>3689328</v>
      </c>
      <c r="E1228" s="179">
        <v>3314053.23</v>
      </c>
      <c r="F1228" s="179">
        <v>3199955.93</v>
      </c>
    </row>
    <row r="1229" spans="3:6">
      <c r="C1229" s="180" t="s">
        <v>1376</v>
      </c>
      <c r="D1229" s="179">
        <v>1407491</v>
      </c>
      <c r="E1229" s="179">
        <v>107294</v>
      </c>
      <c r="F1229" s="179">
        <v>0</v>
      </c>
    </row>
    <row r="1230" spans="3:6">
      <c r="C1230" s="180" t="s">
        <v>1377</v>
      </c>
      <c r="D1230" s="179">
        <v>2113557</v>
      </c>
      <c r="E1230" s="179">
        <v>100</v>
      </c>
      <c r="F1230" s="179">
        <v>0</v>
      </c>
    </row>
    <row r="1231" spans="3:6">
      <c r="C1231" s="180" t="s">
        <v>1378</v>
      </c>
      <c r="D1231" s="179">
        <v>5103177</v>
      </c>
      <c r="E1231" s="179">
        <v>4887842</v>
      </c>
      <c r="F1231" s="179">
        <v>0</v>
      </c>
    </row>
    <row r="1232" spans="3:6">
      <c r="C1232" s="180" t="s">
        <v>1379</v>
      </c>
      <c r="D1232" s="179">
        <v>6071992</v>
      </c>
      <c r="E1232" s="179">
        <v>113945.88</v>
      </c>
      <c r="F1232" s="179">
        <v>0</v>
      </c>
    </row>
    <row r="1233" spans="3:6">
      <c r="C1233" s="180" t="s">
        <v>1380</v>
      </c>
      <c r="D1233" s="179">
        <v>3609752</v>
      </c>
      <c r="E1233" s="179">
        <v>111268.2</v>
      </c>
      <c r="F1233" s="179">
        <v>0</v>
      </c>
    </row>
    <row r="1234" spans="3:6">
      <c r="C1234" s="180" t="s">
        <v>1381</v>
      </c>
      <c r="D1234" s="179">
        <v>3689328</v>
      </c>
      <c r="E1234" s="179">
        <v>114053.23</v>
      </c>
      <c r="F1234" s="179">
        <v>0</v>
      </c>
    </row>
    <row r="1235" spans="3:6">
      <c r="C1235" s="180" t="s">
        <v>1382</v>
      </c>
      <c r="D1235" s="179">
        <v>59238928</v>
      </c>
      <c r="E1235" s="179">
        <v>49101627</v>
      </c>
      <c r="F1235" s="179">
        <v>49091663.280000001</v>
      </c>
    </row>
    <row r="1236" spans="3:6">
      <c r="C1236" s="180" t="s">
        <v>1383</v>
      </c>
      <c r="D1236" s="179">
        <v>92860473</v>
      </c>
      <c r="E1236" s="179">
        <v>72327988</v>
      </c>
      <c r="F1236" s="179">
        <v>72286709</v>
      </c>
    </row>
    <row r="1237" spans="3:6">
      <c r="C1237" s="180" t="s">
        <v>1384</v>
      </c>
      <c r="D1237" s="179">
        <v>3689328</v>
      </c>
      <c r="E1237" s="179">
        <v>3258659</v>
      </c>
      <c r="F1237" s="179">
        <v>2466913.7799999998</v>
      </c>
    </row>
    <row r="1238" spans="3:6">
      <c r="C1238" s="180" t="s">
        <v>1385</v>
      </c>
      <c r="D1238" s="179">
        <v>6071992</v>
      </c>
      <c r="E1238" s="179">
        <v>5425988</v>
      </c>
      <c r="F1238" s="179">
        <v>5139448.74</v>
      </c>
    </row>
    <row r="1239" spans="3:6">
      <c r="C1239" s="180" t="s">
        <v>1386</v>
      </c>
      <c r="D1239" s="179">
        <v>57592521</v>
      </c>
      <c r="E1239" s="179">
        <v>41038580</v>
      </c>
      <c r="F1239" s="179">
        <v>41035956</v>
      </c>
    </row>
    <row r="1240" spans="3:6">
      <c r="C1240" s="180" t="s">
        <v>1888</v>
      </c>
      <c r="D1240" s="179">
        <v>0</v>
      </c>
      <c r="E1240" s="179">
        <v>49757099</v>
      </c>
      <c r="F1240" s="179">
        <v>29810387.359999999</v>
      </c>
    </row>
    <row r="1241" spans="3:6">
      <c r="C1241" s="180" t="s">
        <v>1387</v>
      </c>
      <c r="D1241" s="179">
        <v>10000000</v>
      </c>
      <c r="E1241" s="179">
        <v>0</v>
      </c>
      <c r="F1241" s="179">
        <v>0</v>
      </c>
    </row>
    <row r="1242" spans="3:6">
      <c r="C1242" s="180" t="s">
        <v>1388</v>
      </c>
      <c r="D1242" s="179">
        <v>137438831</v>
      </c>
      <c r="E1242" s="179">
        <v>197445700</v>
      </c>
      <c r="F1242" s="179">
        <v>196224287.62</v>
      </c>
    </row>
    <row r="1243" spans="3:6">
      <c r="C1243" s="180" t="s">
        <v>1390</v>
      </c>
      <c r="D1243" s="179">
        <v>0</v>
      </c>
      <c r="E1243" s="179">
        <v>8882973.0500000007</v>
      </c>
      <c r="F1243" s="179">
        <v>0</v>
      </c>
    </row>
    <row r="1244" spans="3:6">
      <c r="C1244" s="178" t="s">
        <v>323</v>
      </c>
      <c r="D1244" s="179">
        <v>240959936</v>
      </c>
      <c r="E1244" s="179">
        <v>53506878</v>
      </c>
      <c r="F1244" s="179">
        <v>50503325.159999996</v>
      </c>
    </row>
    <row r="1245" spans="3:6">
      <c r="C1245" s="180" t="s">
        <v>1389</v>
      </c>
      <c r="D1245" s="179">
        <v>207951833</v>
      </c>
      <c r="E1245" s="179">
        <v>22149180</v>
      </c>
      <c r="F1245" s="179">
        <v>22147719.149999999</v>
      </c>
    </row>
    <row r="1246" spans="3:6">
      <c r="C1246" s="180" t="s">
        <v>1390</v>
      </c>
      <c r="D1246" s="179">
        <v>33008103</v>
      </c>
      <c r="E1246" s="179">
        <v>31357698</v>
      </c>
      <c r="F1246" s="179">
        <v>28355606.010000002</v>
      </c>
    </row>
    <row r="1247" spans="3:6">
      <c r="C1247" s="178" t="s">
        <v>324</v>
      </c>
      <c r="D1247" s="179">
        <v>0</v>
      </c>
      <c r="E1247" s="179">
        <v>13394345</v>
      </c>
      <c r="F1247" s="179">
        <v>13394340.99</v>
      </c>
    </row>
    <row r="1248" spans="3:6">
      <c r="C1248" s="180" t="s">
        <v>1363</v>
      </c>
      <c r="D1248" s="179">
        <v>0</v>
      </c>
      <c r="E1248" s="179">
        <v>13394345</v>
      </c>
      <c r="F1248" s="179">
        <v>13394340.99</v>
      </c>
    </row>
    <row r="1249" spans="3:6">
      <c r="C1249" s="178" t="s">
        <v>325</v>
      </c>
      <c r="D1249" s="179">
        <v>3155500000</v>
      </c>
      <c r="E1249" s="179">
        <v>2860461074.3400002</v>
      </c>
      <c r="F1249" s="179">
        <v>1891122174.5499997</v>
      </c>
    </row>
    <row r="1250" spans="3:6">
      <c r="C1250" s="180" t="s">
        <v>1391</v>
      </c>
      <c r="D1250" s="179">
        <v>3155500000</v>
      </c>
      <c r="E1250" s="179">
        <v>2860461074.3400002</v>
      </c>
      <c r="F1250" s="179">
        <v>1891122174.5499997</v>
      </c>
    </row>
    <row r="1251" spans="3:6">
      <c r="C1251" s="68" t="s">
        <v>350</v>
      </c>
      <c r="D1251" s="169">
        <v>3391840772</v>
      </c>
      <c r="E1251" s="169">
        <v>4258891268.71</v>
      </c>
      <c r="F1251" s="169">
        <v>3570741720.3400006</v>
      </c>
    </row>
    <row r="1252" spans="3:6">
      <c r="C1252" s="178" t="s">
        <v>322</v>
      </c>
      <c r="D1252" s="179">
        <v>3044735772</v>
      </c>
      <c r="E1252" s="179">
        <v>3134029747.71</v>
      </c>
      <c r="F1252" s="179">
        <v>2767973290.9300008</v>
      </c>
    </row>
    <row r="1253" spans="3:6">
      <c r="C1253" s="180" t="s">
        <v>1392</v>
      </c>
      <c r="D1253" s="179">
        <v>100001</v>
      </c>
      <c r="E1253" s="179">
        <v>491415471</v>
      </c>
      <c r="F1253" s="179">
        <v>491415470.13</v>
      </c>
    </row>
    <row r="1254" spans="3:6">
      <c r="C1254" s="180" t="s">
        <v>1393</v>
      </c>
      <c r="D1254" s="179">
        <v>887087444</v>
      </c>
      <c r="E1254" s="179">
        <v>0</v>
      </c>
      <c r="F1254" s="179">
        <v>0</v>
      </c>
    </row>
    <row r="1255" spans="3:6">
      <c r="C1255" s="180" t="s">
        <v>1394</v>
      </c>
      <c r="D1255" s="179">
        <v>130146458</v>
      </c>
      <c r="E1255" s="179">
        <v>27051484</v>
      </c>
      <c r="F1255" s="179">
        <v>11981638.99</v>
      </c>
    </row>
    <row r="1256" spans="3:6">
      <c r="C1256" s="180" t="s">
        <v>1395</v>
      </c>
      <c r="D1256" s="179">
        <v>0</v>
      </c>
      <c r="E1256" s="179">
        <v>50572768</v>
      </c>
      <c r="F1256" s="179">
        <v>44572767.579999998</v>
      </c>
    </row>
    <row r="1257" spans="3:6">
      <c r="C1257" s="180" t="s">
        <v>1975</v>
      </c>
      <c r="D1257" s="179">
        <v>0</v>
      </c>
      <c r="E1257" s="179">
        <v>10968573.09</v>
      </c>
      <c r="F1257" s="179">
        <v>9873276.2200000007</v>
      </c>
    </row>
    <row r="1258" spans="3:6">
      <c r="C1258" s="180" t="s">
        <v>1396</v>
      </c>
      <c r="D1258" s="179">
        <v>11196288</v>
      </c>
      <c r="E1258" s="179">
        <v>0</v>
      </c>
      <c r="F1258" s="179">
        <v>0</v>
      </c>
    </row>
    <row r="1259" spans="3:6">
      <c r="C1259" s="180" t="s">
        <v>1397</v>
      </c>
      <c r="D1259" s="179">
        <v>16077858</v>
      </c>
      <c r="E1259" s="179">
        <v>16077858</v>
      </c>
      <c r="F1259" s="179">
        <v>0</v>
      </c>
    </row>
    <row r="1260" spans="3:6">
      <c r="C1260" s="180" t="s">
        <v>1398</v>
      </c>
      <c r="D1260" s="179">
        <v>3492752</v>
      </c>
      <c r="E1260" s="179">
        <v>0</v>
      </c>
      <c r="F1260" s="179">
        <v>0</v>
      </c>
    </row>
    <row r="1261" spans="3:6">
      <c r="C1261" s="180" t="s">
        <v>1399</v>
      </c>
      <c r="D1261" s="179">
        <v>3835091</v>
      </c>
      <c r="E1261" s="179">
        <v>3505973.62</v>
      </c>
      <c r="F1261" s="179">
        <v>3402857.55</v>
      </c>
    </row>
    <row r="1262" spans="3:6">
      <c r="C1262" s="180" t="s">
        <v>1400</v>
      </c>
      <c r="D1262" s="179">
        <v>2783204</v>
      </c>
      <c r="E1262" s="179">
        <v>42339477.920000002</v>
      </c>
      <c r="F1262" s="179">
        <v>2633104</v>
      </c>
    </row>
    <row r="1263" spans="3:6">
      <c r="C1263" s="180" t="s">
        <v>1401</v>
      </c>
      <c r="D1263" s="179">
        <v>1521692</v>
      </c>
      <c r="E1263" s="179">
        <v>1521692</v>
      </c>
      <c r="F1263" s="179">
        <v>0</v>
      </c>
    </row>
    <row r="1264" spans="3:6">
      <c r="C1264" s="180" t="s">
        <v>1402</v>
      </c>
      <c r="D1264" s="179">
        <v>10000000</v>
      </c>
      <c r="E1264" s="179">
        <v>16122535.310000001</v>
      </c>
      <c r="F1264" s="179">
        <v>8593594.4900000002</v>
      </c>
    </row>
    <row r="1265" spans="3:6">
      <c r="C1265" s="180" t="s">
        <v>1403</v>
      </c>
      <c r="D1265" s="179">
        <v>0</v>
      </c>
      <c r="E1265" s="179">
        <v>5874389.9800000004</v>
      </c>
      <c r="F1265" s="179">
        <v>5873979.1100000003</v>
      </c>
    </row>
    <row r="1266" spans="3:6">
      <c r="C1266" s="180" t="s">
        <v>1404</v>
      </c>
      <c r="D1266" s="179">
        <v>75000000</v>
      </c>
      <c r="E1266" s="179">
        <v>103243324.42000002</v>
      </c>
      <c r="F1266" s="179">
        <v>76036455.939999998</v>
      </c>
    </row>
    <row r="1267" spans="3:6">
      <c r="C1267" s="180" t="s">
        <v>1405</v>
      </c>
      <c r="D1267" s="179">
        <v>131058</v>
      </c>
      <c r="E1267" s="179">
        <v>0</v>
      </c>
      <c r="F1267" s="179">
        <v>0</v>
      </c>
    </row>
    <row r="1268" spans="3:6">
      <c r="C1268" s="180" t="s">
        <v>1406</v>
      </c>
      <c r="D1268" s="179">
        <v>50250419</v>
      </c>
      <c r="E1268" s="179">
        <v>37430848</v>
      </c>
      <c r="F1268" s="179">
        <v>37336793.980000004</v>
      </c>
    </row>
    <row r="1269" spans="3:6">
      <c r="C1269" s="180" t="s">
        <v>1407</v>
      </c>
      <c r="D1269" s="179">
        <v>45904305</v>
      </c>
      <c r="E1269" s="179">
        <v>31019151</v>
      </c>
      <c r="F1269" s="179">
        <v>30968322.100000001</v>
      </c>
    </row>
    <row r="1270" spans="3:6">
      <c r="C1270" s="180" t="s">
        <v>1408</v>
      </c>
      <c r="D1270" s="179">
        <v>70496679</v>
      </c>
      <c r="E1270" s="179">
        <v>65449327</v>
      </c>
      <c r="F1270" s="179">
        <v>43157545.740000002</v>
      </c>
    </row>
    <row r="1271" spans="3:6">
      <c r="C1271" s="180" t="s">
        <v>1409</v>
      </c>
      <c r="D1271" s="179">
        <v>9261623</v>
      </c>
      <c r="E1271" s="179">
        <v>0</v>
      </c>
      <c r="F1271" s="179">
        <v>0</v>
      </c>
    </row>
    <row r="1272" spans="3:6">
      <c r="C1272" s="180" t="s">
        <v>1410</v>
      </c>
      <c r="D1272" s="179">
        <v>0</v>
      </c>
      <c r="E1272" s="179">
        <v>866541.69</v>
      </c>
      <c r="F1272" s="179">
        <v>0</v>
      </c>
    </row>
    <row r="1273" spans="3:6">
      <c r="C1273" s="180" t="s">
        <v>1889</v>
      </c>
      <c r="D1273" s="179">
        <v>0</v>
      </c>
      <c r="E1273" s="179">
        <v>1519020</v>
      </c>
      <c r="F1273" s="179">
        <v>0</v>
      </c>
    </row>
    <row r="1274" spans="3:6">
      <c r="C1274" s="180" t="s">
        <v>1411</v>
      </c>
      <c r="D1274" s="179">
        <v>92033458</v>
      </c>
      <c r="E1274" s="179">
        <v>73495330</v>
      </c>
      <c r="F1274" s="179">
        <v>73493024.299999997</v>
      </c>
    </row>
    <row r="1275" spans="3:6">
      <c r="C1275" s="180" t="s">
        <v>1412</v>
      </c>
      <c r="D1275" s="179">
        <v>811151</v>
      </c>
      <c r="E1275" s="179">
        <v>2165816</v>
      </c>
      <c r="F1275" s="179">
        <v>2161095.87</v>
      </c>
    </row>
    <row r="1276" spans="3:6">
      <c r="C1276" s="180" t="s">
        <v>1413</v>
      </c>
      <c r="D1276" s="179">
        <v>38549089</v>
      </c>
      <c r="E1276" s="179">
        <v>22836969</v>
      </c>
      <c r="F1276" s="179">
        <v>22795752.369999997</v>
      </c>
    </row>
    <row r="1277" spans="3:6">
      <c r="C1277" s="180" t="s">
        <v>1414</v>
      </c>
      <c r="D1277" s="179">
        <v>121446905</v>
      </c>
      <c r="E1277" s="179">
        <v>2826339</v>
      </c>
      <c r="F1277" s="179">
        <v>0</v>
      </c>
    </row>
    <row r="1278" spans="3:6">
      <c r="C1278" s="180" t="s">
        <v>1415</v>
      </c>
      <c r="D1278" s="179">
        <v>811351</v>
      </c>
      <c r="E1278" s="179">
        <v>2166016</v>
      </c>
      <c r="F1278" s="179">
        <v>2161095.87</v>
      </c>
    </row>
    <row r="1279" spans="3:6">
      <c r="C1279" s="180" t="s">
        <v>1416</v>
      </c>
      <c r="D1279" s="179">
        <v>72982996</v>
      </c>
      <c r="E1279" s="179">
        <v>253733897</v>
      </c>
      <c r="F1279" s="179">
        <v>247547876.24000001</v>
      </c>
    </row>
    <row r="1280" spans="3:6">
      <c r="C1280" s="180" t="s">
        <v>1417</v>
      </c>
      <c r="D1280" s="179">
        <v>2047022</v>
      </c>
      <c r="E1280" s="179">
        <v>1401018</v>
      </c>
      <c r="F1280" s="179">
        <v>0</v>
      </c>
    </row>
    <row r="1281" spans="3:6">
      <c r="C1281" s="180" t="s">
        <v>1418</v>
      </c>
      <c r="D1281" s="179">
        <v>24381867</v>
      </c>
      <c r="E1281" s="179">
        <v>4000000</v>
      </c>
      <c r="F1281" s="179">
        <v>0</v>
      </c>
    </row>
    <row r="1282" spans="3:6">
      <c r="C1282" s="180" t="s">
        <v>1419</v>
      </c>
      <c r="D1282" s="179">
        <v>93836919</v>
      </c>
      <c r="E1282" s="179">
        <v>10296473</v>
      </c>
      <c r="F1282" s="179">
        <v>10231818.77</v>
      </c>
    </row>
    <row r="1283" spans="3:6">
      <c r="C1283" s="180" t="s">
        <v>1420</v>
      </c>
      <c r="D1283" s="179">
        <v>787856</v>
      </c>
      <c r="E1283" s="179">
        <v>114504</v>
      </c>
      <c r="F1283" s="179">
        <v>0</v>
      </c>
    </row>
    <row r="1284" spans="3:6">
      <c r="C1284" s="180" t="s">
        <v>1421</v>
      </c>
      <c r="D1284" s="179">
        <v>28490997</v>
      </c>
      <c r="E1284" s="179">
        <v>21065416</v>
      </c>
      <c r="F1284" s="179">
        <v>21065416</v>
      </c>
    </row>
    <row r="1285" spans="3:6">
      <c r="C1285" s="180" t="s">
        <v>1422</v>
      </c>
      <c r="D1285" s="179">
        <v>1578136</v>
      </c>
      <c r="E1285" s="179">
        <v>103272</v>
      </c>
      <c r="F1285" s="179">
        <v>0</v>
      </c>
    </row>
    <row r="1286" spans="3:6">
      <c r="C1286" s="180" t="s">
        <v>1423</v>
      </c>
      <c r="D1286" s="179">
        <v>681879</v>
      </c>
      <c r="E1286" s="179">
        <v>530361</v>
      </c>
      <c r="F1286" s="179">
        <v>0</v>
      </c>
    </row>
    <row r="1287" spans="3:6">
      <c r="C1287" s="180" t="s">
        <v>1424</v>
      </c>
      <c r="D1287" s="179">
        <v>2394236</v>
      </c>
      <c r="E1287" s="179">
        <v>107303</v>
      </c>
      <c r="F1287" s="179">
        <v>0</v>
      </c>
    </row>
    <row r="1288" spans="3:6">
      <c r="C1288" s="180" t="s">
        <v>1425</v>
      </c>
      <c r="D1288" s="179">
        <v>20000000</v>
      </c>
      <c r="E1288" s="179">
        <v>10000000</v>
      </c>
      <c r="F1288" s="179">
        <v>0</v>
      </c>
    </row>
    <row r="1289" spans="3:6">
      <c r="C1289" s="180" t="s">
        <v>1426</v>
      </c>
      <c r="D1289" s="179">
        <v>1375936</v>
      </c>
      <c r="E1289" s="179">
        <v>104454</v>
      </c>
      <c r="F1289" s="179">
        <v>0</v>
      </c>
    </row>
    <row r="1290" spans="3:6">
      <c r="C1290" s="180" t="s">
        <v>1427</v>
      </c>
      <c r="D1290" s="179">
        <v>61878395</v>
      </c>
      <c r="E1290" s="179">
        <v>71464989</v>
      </c>
      <c r="F1290" s="179">
        <v>42550179.960000001</v>
      </c>
    </row>
    <row r="1291" spans="3:6">
      <c r="C1291" s="180" t="s">
        <v>1428</v>
      </c>
      <c r="D1291" s="179">
        <v>2658544</v>
      </c>
      <c r="E1291" s="179">
        <v>5212540</v>
      </c>
      <c r="F1291" s="179">
        <v>5137471.42</v>
      </c>
    </row>
    <row r="1292" spans="3:6">
      <c r="C1292" s="180" t="s">
        <v>1429</v>
      </c>
      <c r="D1292" s="179">
        <v>9413897</v>
      </c>
      <c r="E1292" s="179">
        <v>141592795.73000002</v>
      </c>
      <c r="F1292" s="179">
        <v>107228649.79000001</v>
      </c>
    </row>
    <row r="1293" spans="3:6">
      <c r="C1293" s="180" t="s">
        <v>1430</v>
      </c>
      <c r="D1293" s="179">
        <v>2658544</v>
      </c>
      <c r="E1293" s="179">
        <v>138258.07</v>
      </c>
      <c r="F1293" s="179">
        <v>0</v>
      </c>
    </row>
    <row r="1294" spans="3:6">
      <c r="C1294" s="180" t="s">
        <v>1890</v>
      </c>
      <c r="D1294" s="179">
        <v>0</v>
      </c>
      <c r="E1294" s="179">
        <v>50323689</v>
      </c>
      <c r="F1294" s="179">
        <v>46423281.719999999</v>
      </c>
    </row>
    <row r="1295" spans="3:6">
      <c r="C1295" s="180" t="s">
        <v>1431</v>
      </c>
      <c r="D1295" s="179">
        <v>4988020</v>
      </c>
      <c r="E1295" s="179">
        <v>7534477.0599999996</v>
      </c>
      <c r="F1295" s="179">
        <v>7534476.4199999999</v>
      </c>
    </row>
    <row r="1296" spans="3:6">
      <c r="C1296" s="180" t="s">
        <v>1432</v>
      </c>
      <c r="D1296" s="179">
        <v>1366852</v>
      </c>
      <c r="E1296" s="179">
        <v>720848</v>
      </c>
      <c r="F1296" s="179">
        <v>0</v>
      </c>
    </row>
    <row r="1297" spans="3:6">
      <c r="C1297" s="180" t="s">
        <v>1433</v>
      </c>
      <c r="D1297" s="179">
        <v>250000000</v>
      </c>
      <c r="E1297" s="179">
        <v>125388033.56999999</v>
      </c>
      <c r="F1297" s="179">
        <v>118317329.00999999</v>
      </c>
    </row>
    <row r="1298" spans="3:6">
      <c r="C1298" s="180" t="s">
        <v>1434</v>
      </c>
      <c r="D1298" s="179">
        <v>1173513</v>
      </c>
      <c r="E1298" s="179">
        <v>312174</v>
      </c>
      <c r="F1298" s="179">
        <v>0</v>
      </c>
    </row>
    <row r="1299" spans="3:6">
      <c r="C1299" s="180" t="s">
        <v>1435</v>
      </c>
      <c r="D1299" s="179">
        <v>334551</v>
      </c>
      <c r="E1299" s="179">
        <v>119216</v>
      </c>
      <c r="F1299" s="179">
        <v>0</v>
      </c>
    </row>
    <row r="1300" spans="3:6">
      <c r="C1300" s="180" t="s">
        <v>1436</v>
      </c>
      <c r="D1300" s="179">
        <v>926225</v>
      </c>
      <c r="E1300" s="179">
        <v>280221</v>
      </c>
      <c r="F1300" s="179">
        <v>0</v>
      </c>
    </row>
    <row r="1301" spans="3:6">
      <c r="C1301" s="180" t="s">
        <v>1437</v>
      </c>
      <c r="D1301" s="179">
        <v>7299770</v>
      </c>
      <c r="E1301" s="179">
        <v>103036.68</v>
      </c>
      <c r="F1301" s="179">
        <v>0</v>
      </c>
    </row>
    <row r="1302" spans="3:6">
      <c r="C1302" s="180" t="s">
        <v>1438</v>
      </c>
      <c r="D1302" s="179">
        <v>5047821</v>
      </c>
      <c r="E1302" s="179">
        <v>101482.54</v>
      </c>
      <c r="F1302" s="179">
        <v>0</v>
      </c>
    </row>
    <row r="1303" spans="3:6">
      <c r="C1303" s="180" t="s">
        <v>1439</v>
      </c>
      <c r="D1303" s="179">
        <v>2423798</v>
      </c>
      <c r="E1303" s="179">
        <v>497784</v>
      </c>
      <c r="F1303" s="179">
        <v>0</v>
      </c>
    </row>
    <row r="1304" spans="3:6">
      <c r="C1304" s="180" t="s">
        <v>1440</v>
      </c>
      <c r="D1304" s="179">
        <v>12177968</v>
      </c>
      <c r="E1304" s="179">
        <v>115319.92</v>
      </c>
      <c r="F1304" s="179">
        <v>0</v>
      </c>
    </row>
    <row r="1305" spans="3:6">
      <c r="C1305" s="180" t="s">
        <v>1441</v>
      </c>
      <c r="D1305" s="179">
        <v>1307788</v>
      </c>
      <c r="E1305" s="179">
        <v>109245</v>
      </c>
      <c r="F1305" s="179">
        <v>0</v>
      </c>
    </row>
    <row r="1306" spans="3:6">
      <c r="C1306" s="180" t="s">
        <v>1442</v>
      </c>
      <c r="D1306" s="179">
        <v>2419653</v>
      </c>
      <c r="E1306" s="179">
        <v>106419</v>
      </c>
      <c r="F1306" s="179">
        <v>0</v>
      </c>
    </row>
    <row r="1307" spans="3:6">
      <c r="C1307" s="180" t="s">
        <v>1443</v>
      </c>
      <c r="D1307" s="179">
        <v>0</v>
      </c>
      <c r="E1307" s="179">
        <v>39858606</v>
      </c>
      <c r="F1307" s="179">
        <v>32186202.030000001</v>
      </c>
    </row>
    <row r="1308" spans="3:6">
      <c r="C1308" s="180" t="s">
        <v>1444</v>
      </c>
      <c r="D1308" s="179">
        <v>1523118</v>
      </c>
      <c r="E1308" s="179">
        <v>109245</v>
      </c>
      <c r="F1308" s="179">
        <v>0</v>
      </c>
    </row>
    <row r="1309" spans="3:6">
      <c r="C1309" s="180" t="s">
        <v>1445</v>
      </c>
      <c r="D1309" s="179">
        <v>0</v>
      </c>
      <c r="E1309" s="179">
        <v>24497216</v>
      </c>
      <c r="F1309" s="179">
        <v>24497200</v>
      </c>
    </row>
    <row r="1310" spans="3:6">
      <c r="C1310" s="180" t="s">
        <v>1446</v>
      </c>
      <c r="D1310" s="179">
        <v>1523118</v>
      </c>
      <c r="E1310" s="179">
        <v>109245</v>
      </c>
      <c r="F1310" s="179">
        <v>0</v>
      </c>
    </row>
    <row r="1311" spans="3:6">
      <c r="C1311" s="180" t="s">
        <v>1447</v>
      </c>
      <c r="D1311" s="179">
        <v>1493665</v>
      </c>
      <c r="E1311" s="179">
        <v>102266</v>
      </c>
      <c r="F1311" s="179">
        <v>0</v>
      </c>
    </row>
    <row r="1312" spans="3:6">
      <c r="C1312" s="180" t="s">
        <v>1448</v>
      </c>
      <c r="D1312" s="179">
        <v>2413782</v>
      </c>
      <c r="E1312" s="179">
        <v>106067</v>
      </c>
      <c r="F1312" s="179">
        <v>0</v>
      </c>
    </row>
    <row r="1313" spans="3:6">
      <c r="C1313" s="180" t="s">
        <v>1449</v>
      </c>
      <c r="D1313" s="179">
        <v>1493665</v>
      </c>
      <c r="E1313" s="179">
        <v>102266</v>
      </c>
      <c r="F1313" s="179">
        <v>0</v>
      </c>
    </row>
    <row r="1314" spans="3:6">
      <c r="C1314" s="180" t="s">
        <v>1450</v>
      </c>
      <c r="D1314" s="179">
        <v>2731352</v>
      </c>
      <c r="E1314" s="179">
        <v>100.47</v>
      </c>
      <c r="F1314" s="179">
        <v>0</v>
      </c>
    </row>
    <row r="1315" spans="3:6">
      <c r="C1315" s="180" t="s">
        <v>1451</v>
      </c>
      <c r="D1315" s="179">
        <v>1665477</v>
      </c>
      <c r="E1315" s="179">
        <v>111133</v>
      </c>
      <c r="F1315" s="179">
        <v>0</v>
      </c>
    </row>
    <row r="1316" spans="3:6">
      <c r="C1316" s="180" t="s">
        <v>1452</v>
      </c>
      <c r="D1316" s="179">
        <v>1000000</v>
      </c>
      <c r="E1316" s="179">
        <v>1700000</v>
      </c>
      <c r="F1316" s="179">
        <v>0</v>
      </c>
    </row>
    <row r="1317" spans="3:6">
      <c r="C1317" s="180" t="s">
        <v>1453</v>
      </c>
      <c r="D1317" s="179">
        <v>23000000</v>
      </c>
      <c r="E1317" s="179">
        <v>26221100</v>
      </c>
      <c r="F1317" s="179">
        <v>13785085.85</v>
      </c>
    </row>
    <row r="1318" spans="3:6">
      <c r="C1318" s="180" t="s">
        <v>1454</v>
      </c>
      <c r="D1318" s="179">
        <v>1665477</v>
      </c>
      <c r="E1318" s="179">
        <v>111133</v>
      </c>
      <c r="F1318" s="179">
        <v>0</v>
      </c>
    </row>
    <row r="1319" spans="3:6">
      <c r="C1319" s="180" t="s">
        <v>1455</v>
      </c>
      <c r="D1319" s="179">
        <v>1880812</v>
      </c>
      <c r="E1319" s="179">
        <v>111133</v>
      </c>
      <c r="F1319" s="179">
        <v>0</v>
      </c>
    </row>
    <row r="1320" spans="3:6">
      <c r="C1320" s="180" t="s">
        <v>1456</v>
      </c>
      <c r="D1320" s="179">
        <v>2420044</v>
      </c>
      <c r="E1320" s="179">
        <v>2381537</v>
      </c>
      <c r="F1320" s="179">
        <v>1905149.38</v>
      </c>
    </row>
    <row r="1321" spans="3:6">
      <c r="C1321" s="180" t="s">
        <v>1457</v>
      </c>
      <c r="D1321" s="179">
        <v>2420044</v>
      </c>
      <c r="E1321" s="179">
        <v>106443</v>
      </c>
      <c r="F1321" s="179">
        <v>0</v>
      </c>
    </row>
    <row r="1322" spans="3:6">
      <c r="C1322" s="180" t="s">
        <v>1458</v>
      </c>
      <c r="D1322" s="179">
        <v>105000000</v>
      </c>
      <c r="E1322" s="179">
        <v>122194441</v>
      </c>
      <c r="F1322" s="179">
        <v>95728597.189999998</v>
      </c>
    </row>
    <row r="1323" spans="3:6">
      <c r="C1323" s="180" t="s">
        <v>1459</v>
      </c>
      <c r="D1323" s="179">
        <v>1378176</v>
      </c>
      <c r="E1323" s="179">
        <v>104655</v>
      </c>
      <c r="F1323" s="179">
        <v>0</v>
      </c>
    </row>
    <row r="1324" spans="3:6">
      <c r="C1324" s="180" t="s">
        <v>1460</v>
      </c>
      <c r="D1324" s="179">
        <v>1641497</v>
      </c>
      <c r="E1324" s="179">
        <v>5957763</v>
      </c>
      <c r="F1324" s="179">
        <v>4766130.04</v>
      </c>
    </row>
    <row r="1325" spans="3:6">
      <c r="C1325" s="180" t="s">
        <v>1461</v>
      </c>
      <c r="D1325" s="179">
        <v>1991636</v>
      </c>
      <c r="E1325" s="179">
        <v>11629132</v>
      </c>
      <c r="F1325" s="179">
        <v>9118786.5700000003</v>
      </c>
    </row>
    <row r="1326" spans="3:6">
      <c r="C1326" s="180" t="s">
        <v>1462</v>
      </c>
      <c r="D1326" s="179">
        <v>1991636</v>
      </c>
      <c r="E1326" s="179">
        <v>5650636</v>
      </c>
      <c r="F1326" s="179">
        <v>5303240.1900000004</v>
      </c>
    </row>
    <row r="1327" spans="3:6">
      <c r="C1327" s="180" t="s">
        <v>1463</v>
      </c>
      <c r="D1327" s="179">
        <v>466982</v>
      </c>
      <c r="E1327" s="179">
        <v>2533647</v>
      </c>
      <c r="F1327" s="179">
        <v>2307973.27</v>
      </c>
    </row>
    <row r="1328" spans="3:6">
      <c r="C1328" s="180" t="s">
        <v>1464</v>
      </c>
      <c r="D1328" s="179">
        <v>1991636</v>
      </c>
      <c r="E1328" s="179">
        <v>5783031</v>
      </c>
      <c r="F1328" s="179">
        <v>5303238.76</v>
      </c>
    </row>
    <row r="1329" spans="3:6">
      <c r="C1329" s="180" t="s">
        <v>1465</v>
      </c>
      <c r="D1329" s="179">
        <v>35000000</v>
      </c>
      <c r="E1329" s="179">
        <v>20915653</v>
      </c>
      <c r="F1329" s="179">
        <v>11192331.449999999</v>
      </c>
    </row>
    <row r="1330" spans="3:6">
      <c r="C1330" s="180" t="s">
        <v>1466</v>
      </c>
      <c r="D1330" s="179">
        <v>1230541</v>
      </c>
      <c r="E1330" s="179">
        <v>3195206</v>
      </c>
      <c r="F1330" s="179">
        <v>2727287.39</v>
      </c>
    </row>
    <row r="1331" spans="3:6">
      <c r="C1331" s="180" t="s">
        <v>1467</v>
      </c>
      <c r="D1331" s="179">
        <v>2654072</v>
      </c>
      <c r="E1331" s="179">
        <v>5583068</v>
      </c>
      <c r="F1331" s="179">
        <v>5175960.2699999996</v>
      </c>
    </row>
    <row r="1332" spans="3:6">
      <c r="C1332" s="180" t="s">
        <v>1468</v>
      </c>
      <c r="D1332" s="179">
        <v>2654072</v>
      </c>
      <c r="E1332" s="179">
        <v>6228868</v>
      </c>
      <c r="F1332" s="179">
        <v>5175960.2699999996</v>
      </c>
    </row>
    <row r="1333" spans="3:6">
      <c r="C1333" s="180" t="s">
        <v>1904</v>
      </c>
      <c r="D1333" s="179">
        <v>0</v>
      </c>
      <c r="E1333" s="179">
        <v>1399224</v>
      </c>
      <c r="F1333" s="179">
        <v>0</v>
      </c>
    </row>
    <row r="1334" spans="3:6">
      <c r="C1334" s="180" t="s">
        <v>1469</v>
      </c>
      <c r="D1334" s="179">
        <v>1375936</v>
      </c>
      <c r="E1334" s="179">
        <v>1160601</v>
      </c>
      <c r="F1334" s="179">
        <v>0</v>
      </c>
    </row>
    <row r="1335" spans="3:6">
      <c r="C1335" s="180" t="s">
        <v>1470</v>
      </c>
      <c r="D1335" s="179">
        <v>0</v>
      </c>
      <c r="E1335" s="179">
        <v>5499999.6399999997</v>
      </c>
      <c r="F1335" s="179">
        <v>3889282.18</v>
      </c>
    </row>
    <row r="1336" spans="3:6">
      <c r="C1336" s="180" t="s">
        <v>1471</v>
      </c>
      <c r="D1336" s="179">
        <v>2309159</v>
      </c>
      <c r="E1336" s="179">
        <v>4859071</v>
      </c>
      <c r="F1336" s="179">
        <v>4851892.84</v>
      </c>
    </row>
    <row r="1337" spans="3:6">
      <c r="C1337" s="180" t="s">
        <v>1472</v>
      </c>
      <c r="D1337" s="179">
        <v>2654072</v>
      </c>
      <c r="E1337" s="179">
        <v>8000000</v>
      </c>
      <c r="F1337" s="179">
        <v>5161825.04</v>
      </c>
    </row>
    <row r="1338" spans="3:6">
      <c r="C1338" s="180" t="s">
        <v>1473</v>
      </c>
      <c r="D1338" s="179">
        <v>215335</v>
      </c>
      <c r="E1338" s="179">
        <v>0</v>
      </c>
      <c r="F1338" s="179">
        <v>0</v>
      </c>
    </row>
    <row r="1339" spans="3:6">
      <c r="C1339" s="180" t="s">
        <v>1474</v>
      </c>
      <c r="D1339" s="179">
        <v>2654072</v>
      </c>
      <c r="E1339" s="179">
        <v>5727014</v>
      </c>
      <c r="F1339" s="179">
        <v>4574917.2300000004</v>
      </c>
    </row>
    <row r="1340" spans="3:6">
      <c r="C1340" s="180" t="s">
        <v>1475</v>
      </c>
      <c r="D1340" s="179">
        <v>18377817</v>
      </c>
      <c r="E1340" s="179">
        <v>458926</v>
      </c>
      <c r="F1340" s="179">
        <v>0</v>
      </c>
    </row>
    <row r="1341" spans="3:6">
      <c r="C1341" s="180" t="s">
        <v>1476</v>
      </c>
      <c r="D1341" s="179">
        <v>2654072</v>
      </c>
      <c r="E1341" s="179">
        <v>1666796</v>
      </c>
      <c r="F1341" s="179">
        <v>1293436.6499999999</v>
      </c>
    </row>
    <row r="1342" spans="3:6">
      <c r="C1342" s="180" t="s">
        <v>1477</v>
      </c>
      <c r="D1342" s="179">
        <v>1375936</v>
      </c>
      <c r="E1342" s="179">
        <v>1160601</v>
      </c>
      <c r="F1342" s="179">
        <v>0</v>
      </c>
    </row>
    <row r="1343" spans="3:6">
      <c r="C1343" s="180" t="s">
        <v>1478</v>
      </c>
      <c r="D1343" s="179">
        <v>85248595</v>
      </c>
      <c r="E1343" s="179">
        <v>228800880</v>
      </c>
      <c r="F1343" s="179">
        <v>228687479.14999998</v>
      </c>
    </row>
    <row r="1344" spans="3:6">
      <c r="C1344" s="180" t="s">
        <v>1479</v>
      </c>
      <c r="D1344" s="179">
        <v>2654072</v>
      </c>
      <c r="E1344" s="179">
        <v>3640068</v>
      </c>
      <c r="F1344" s="179">
        <v>3638985.4</v>
      </c>
    </row>
    <row r="1345" spans="3:6">
      <c r="C1345" s="180" t="s">
        <v>1480</v>
      </c>
      <c r="D1345" s="179">
        <v>1312634</v>
      </c>
      <c r="E1345" s="179">
        <v>109730</v>
      </c>
      <c r="F1345" s="179">
        <v>0</v>
      </c>
    </row>
    <row r="1346" spans="3:6">
      <c r="C1346" s="180" t="s">
        <v>1481</v>
      </c>
      <c r="D1346" s="179">
        <v>2445396</v>
      </c>
      <c r="E1346" s="179">
        <v>449848</v>
      </c>
      <c r="F1346" s="179">
        <v>0</v>
      </c>
    </row>
    <row r="1347" spans="3:6">
      <c r="C1347" s="180" t="s">
        <v>1482</v>
      </c>
      <c r="D1347" s="179">
        <v>2445396</v>
      </c>
      <c r="E1347" s="179">
        <v>449848</v>
      </c>
      <c r="F1347" s="179">
        <v>0</v>
      </c>
    </row>
    <row r="1348" spans="3:6">
      <c r="C1348" s="180" t="s">
        <v>1483</v>
      </c>
      <c r="D1348" s="179">
        <v>21704683</v>
      </c>
      <c r="E1348" s="179">
        <v>2000000</v>
      </c>
      <c r="F1348" s="179">
        <v>0</v>
      </c>
    </row>
    <row r="1349" spans="3:6">
      <c r="C1349" s="180" t="s">
        <v>1484</v>
      </c>
      <c r="D1349" s="179">
        <v>2445396</v>
      </c>
      <c r="E1349" s="179">
        <v>449848</v>
      </c>
      <c r="F1349" s="179">
        <v>0</v>
      </c>
    </row>
    <row r="1350" spans="3:6">
      <c r="C1350" s="180" t="s">
        <v>1485</v>
      </c>
      <c r="D1350" s="179">
        <v>2454667</v>
      </c>
      <c r="E1350" s="179">
        <v>1808663</v>
      </c>
      <c r="F1350" s="179">
        <v>0</v>
      </c>
    </row>
    <row r="1351" spans="3:6">
      <c r="C1351" s="180" t="s">
        <v>1486</v>
      </c>
      <c r="D1351" s="179">
        <v>1284813</v>
      </c>
      <c r="E1351" s="179">
        <v>106948</v>
      </c>
      <c r="F1351" s="179">
        <v>0</v>
      </c>
    </row>
    <row r="1352" spans="3:6">
      <c r="C1352" s="180" t="s">
        <v>1487</v>
      </c>
      <c r="D1352" s="179">
        <v>2454667</v>
      </c>
      <c r="E1352" s="179">
        <v>108520</v>
      </c>
      <c r="F1352" s="179">
        <v>0</v>
      </c>
    </row>
    <row r="1353" spans="3:6">
      <c r="C1353" s="180" t="s">
        <v>1488</v>
      </c>
      <c r="D1353" s="179">
        <v>0</v>
      </c>
      <c r="E1353" s="179">
        <v>649936491</v>
      </c>
      <c r="F1353" s="179">
        <v>649936490.73000002</v>
      </c>
    </row>
    <row r="1354" spans="3:6">
      <c r="C1354" s="180" t="s">
        <v>1489</v>
      </c>
      <c r="D1354" s="179">
        <v>496723</v>
      </c>
      <c r="E1354" s="179">
        <v>100</v>
      </c>
      <c r="F1354" s="179">
        <v>0</v>
      </c>
    </row>
    <row r="1355" spans="3:6">
      <c r="C1355" s="180" t="s">
        <v>1490</v>
      </c>
      <c r="D1355" s="179">
        <v>474875</v>
      </c>
      <c r="E1355" s="179">
        <v>2569540</v>
      </c>
      <c r="F1355" s="179">
        <v>2024325.28</v>
      </c>
    </row>
    <row r="1356" spans="3:6">
      <c r="C1356" s="180" t="s">
        <v>1491</v>
      </c>
      <c r="D1356" s="179">
        <v>60378413</v>
      </c>
      <c r="E1356" s="179">
        <v>133768431</v>
      </c>
      <c r="F1356" s="179">
        <v>121502936.25</v>
      </c>
    </row>
    <row r="1357" spans="3:6">
      <c r="C1357" s="180" t="s">
        <v>1492</v>
      </c>
      <c r="D1357" s="179">
        <v>496723</v>
      </c>
      <c r="E1357" s="179">
        <v>3766054</v>
      </c>
      <c r="F1357" s="179">
        <v>2962580.3</v>
      </c>
    </row>
    <row r="1358" spans="3:6">
      <c r="C1358" s="180" t="s">
        <v>1493</v>
      </c>
      <c r="D1358" s="179">
        <v>306326996</v>
      </c>
      <c r="E1358" s="179">
        <v>37255563</v>
      </c>
      <c r="F1358" s="179">
        <v>37255562.380000003</v>
      </c>
    </row>
    <row r="1359" spans="3:6">
      <c r="C1359" s="180" t="s">
        <v>1494</v>
      </c>
      <c r="D1359" s="179">
        <v>760823</v>
      </c>
      <c r="E1359" s="179">
        <v>3730154</v>
      </c>
      <c r="F1359" s="179">
        <v>2962580.3</v>
      </c>
    </row>
    <row r="1360" spans="3:6">
      <c r="C1360" s="180" t="s">
        <v>1495</v>
      </c>
      <c r="D1360" s="179">
        <v>760823</v>
      </c>
      <c r="E1360" s="179">
        <v>330154</v>
      </c>
      <c r="F1360" s="179">
        <v>0</v>
      </c>
    </row>
    <row r="1361" spans="3:6">
      <c r="C1361" s="180" t="s">
        <v>1496</v>
      </c>
      <c r="D1361" s="179">
        <v>5056888</v>
      </c>
      <c r="E1361" s="179">
        <v>4626219</v>
      </c>
      <c r="F1361" s="179">
        <v>0</v>
      </c>
    </row>
    <row r="1362" spans="3:6">
      <c r="C1362" s="180" t="s">
        <v>1497</v>
      </c>
      <c r="D1362" s="179">
        <v>3128008</v>
      </c>
      <c r="E1362" s="179">
        <v>1426349</v>
      </c>
      <c r="F1362" s="179">
        <v>0</v>
      </c>
    </row>
    <row r="1363" spans="3:6">
      <c r="C1363" s="180" t="s">
        <v>1498</v>
      </c>
      <c r="D1363" s="179">
        <v>114292123</v>
      </c>
      <c r="E1363" s="179">
        <v>15077517</v>
      </c>
      <c r="F1363" s="179">
        <v>2688140.31</v>
      </c>
    </row>
    <row r="1364" spans="3:6">
      <c r="C1364" s="180" t="s">
        <v>1499</v>
      </c>
      <c r="D1364" s="179">
        <v>2367205</v>
      </c>
      <c r="E1364" s="179">
        <v>2181201</v>
      </c>
      <c r="F1364" s="179">
        <v>0</v>
      </c>
    </row>
    <row r="1365" spans="3:6">
      <c r="C1365" s="180" t="s">
        <v>1500</v>
      </c>
      <c r="D1365" s="179">
        <v>1492003</v>
      </c>
      <c r="E1365" s="179">
        <v>1147467</v>
      </c>
      <c r="F1365" s="179">
        <v>0</v>
      </c>
    </row>
    <row r="1366" spans="3:6">
      <c r="C1366" s="180" t="s">
        <v>1501</v>
      </c>
      <c r="D1366" s="179">
        <v>1375936</v>
      </c>
      <c r="E1366" s="179">
        <v>1160601</v>
      </c>
      <c r="F1366" s="179">
        <v>0</v>
      </c>
    </row>
    <row r="1367" spans="3:6">
      <c r="C1367" s="180" t="s">
        <v>1502</v>
      </c>
      <c r="D1367" s="179">
        <v>2046922</v>
      </c>
      <c r="E1367" s="179">
        <v>9641532</v>
      </c>
      <c r="F1367" s="179">
        <v>4876440.66</v>
      </c>
    </row>
    <row r="1368" spans="3:6">
      <c r="C1368" s="180" t="s">
        <v>1503</v>
      </c>
      <c r="D1368" s="179">
        <v>2413782</v>
      </c>
      <c r="E1368" s="179">
        <v>106067</v>
      </c>
      <c r="F1368" s="179">
        <v>0</v>
      </c>
    </row>
    <row r="1369" spans="3:6">
      <c r="C1369" s="178" t="s">
        <v>324</v>
      </c>
      <c r="D1369" s="179">
        <v>0</v>
      </c>
      <c r="E1369" s="179">
        <v>250217912</v>
      </c>
      <c r="F1369" s="179">
        <v>250217912</v>
      </c>
    </row>
    <row r="1370" spans="3:6">
      <c r="C1370" s="180" t="s">
        <v>1393</v>
      </c>
      <c r="D1370" s="179">
        <v>0</v>
      </c>
      <c r="E1370" s="179">
        <v>250217912</v>
      </c>
      <c r="F1370" s="179">
        <v>250217912</v>
      </c>
    </row>
    <row r="1371" spans="3:6">
      <c r="C1371" s="178" t="s">
        <v>325</v>
      </c>
      <c r="D1371" s="179">
        <v>347105000</v>
      </c>
      <c r="E1371" s="179">
        <v>874643609</v>
      </c>
      <c r="F1371" s="179">
        <v>552550517.40999997</v>
      </c>
    </row>
    <row r="1372" spans="3:6">
      <c r="C1372" s="180" t="s">
        <v>434</v>
      </c>
      <c r="D1372" s="179">
        <v>347105000</v>
      </c>
      <c r="E1372" s="179">
        <v>347105000</v>
      </c>
      <c r="F1372" s="179">
        <v>28762815.489999998</v>
      </c>
    </row>
    <row r="1373" spans="3:6">
      <c r="C1373" s="180" t="s">
        <v>1393</v>
      </c>
      <c r="D1373" s="179">
        <v>0</v>
      </c>
      <c r="E1373" s="179">
        <v>319782088</v>
      </c>
      <c r="F1373" s="179">
        <v>319782088</v>
      </c>
    </row>
    <row r="1374" spans="3:6">
      <c r="C1374" s="180" t="s">
        <v>1478</v>
      </c>
      <c r="D1374" s="179">
        <v>0</v>
      </c>
      <c r="E1374" s="179">
        <v>162315168</v>
      </c>
      <c r="F1374" s="179">
        <v>158564261.27000001</v>
      </c>
    </row>
    <row r="1375" spans="3:6">
      <c r="C1375" s="180" t="s">
        <v>1488</v>
      </c>
      <c r="D1375" s="179">
        <v>0</v>
      </c>
      <c r="E1375" s="179">
        <v>45441353</v>
      </c>
      <c r="F1375" s="179">
        <v>45441352.649999999</v>
      </c>
    </row>
    <row r="1376" spans="3:6">
      <c r="C1376" s="68" t="s">
        <v>351</v>
      </c>
      <c r="D1376" s="169">
        <v>224237198</v>
      </c>
      <c r="E1376" s="169">
        <v>209705019.92000002</v>
      </c>
      <c r="F1376" s="169">
        <v>180908633.42000002</v>
      </c>
    </row>
    <row r="1377" spans="3:6">
      <c r="C1377" s="178" t="s">
        <v>322</v>
      </c>
      <c r="D1377" s="179">
        <v>219237198</v>
      </c>
      <c r="E1377" s="179">
        <v>207569347.92000002</v>
      </c>
      <c r="F1377" s="179">
        <v>180908633.42000002</v>
      </c>
    </row>
    <row r="1378" spans="3:6">
      <c r="C1378" s="180" t="s">
        <v>1504</v>
      </c>
      <c r="D1378" s="179">
        <v>2000000</v>
      </c>
      <c r="E1378" s="179">
        <v>0</v>
      </c>
      <c r="F1378" s="179">
        <v>0</v>
      </c>
    </row>
    <row r="1379" spans="3:6">
      <c r="C1379" s="180" t="s">
        <v>1505</v>
      </c>
      <c r="D1379" s="179">
        <v>5000000</v>
      </c>
      <c r="E1379" s="179">
        <v>4596614</v>
      </c>
      <c r="F1379" s="179">
        <v>4193227.87</v>
      </c>
    </row>
    <row r="1380" spans="3:6">
      <c r="C1380" s="180" t="s">
        <v>1506</v>
      </c>
      <c r="D1380" s="179">
        <v>4826380</v>
      </c>
      <c r="E1380" s="179">
        <v>106031.08</v>
      </c>
      <c r="F1380" s="179">
        <v>0</v>
      </c>
    </row>
    <row r="1381" spans="3:6">
      <c r="C1381" s="180" t="s">
        <v>1507</v>
      </c>
      <c r="D1381" s="179">
        <v>2448638</v>
      </c>
      <c r="E1381" s="179">
        <v>1802634</v>
      </c>
      <c r="F1381" s="179">
        <v>0</v>
      </c>
    </row>
    <row r="1382" spans="3:6">
      <c r="C1382" s="180" t="s">
        <v>1508</v>
      </c>
      <c r="D1382" s="179">
        <v>2425754</v>
      </c>
      <c r="E1382" s="179">
        <v>106785</v>
      </c>
      <c r="F1382" s="179">
        <v>0</v>
      </c>
    </row>
    <row r="1383" spans="3:6">
      <c r="C1383" s="180" t="s">
        <v>1509</v>
      </c>
      <c r="D1383" s="179">
        <v>2425754</v>
      </c>
      <c r="E1383" s="179">
        <v>106785</v>
      </c>
      <c r="F1383" s="179">
        <v>0</v>
      </c>
    </row>
    <row r="1384" spans="3:6">
      <c r="C1384" s="180" t="s">
        <v>1510</v>
      </c>
      <c r="D1384" s="179">
        <v>1556180</v>
      </c>
      <c r="E1384" s="179">
        <v>101296</v>
      </c>
      <c r="F1384" s="179">
        <v>0</v>
      </c>
    </row>
    <row r="1385" spans="3:6">
      <c r="C1385" s="180" t="s">
        <v>1511</v>
      </c>
      <c r="D1385" s="179">
        <v>31787417</v>
      </c>
      <c r="E1385" s="179">
        <v>23631352</v>
      </c>
      <c r="F1385" s="179">
        <v>23601636</v>
      </c>
    </row>
    <row r="1386" spans="3:6">
      <c r="C1386" s="180" t="s">
        <v>1512</v>
      </c>
      <c r="D1386" s="179">
        <v>1556180</v>
      </c>
      <c r="E1386" s="179">
        <v>101296</v>
      </c>
      <c r="F1386" s="179">
        <v>0</v>
      </c>
    </row>
    <row r="1387" spans="3:6">
      <c r="C1387" s="180" t="s">
        <v>1513</v>
      </c>
      <c r="D1387" s="179">
        <v>4067285</v>
      </c>
      <c r="E1387" s="179">
        <v>2775277</v>
      </c>
      <c r="F1387" s="179">
        <v>2543976.9900000002</v>
      </c>
    </row>
    <row r="1388" spans="3:6">
      <c r="C1388" s="180" t="s">
        <v>1514</v>
      </c>
      <c r="D1388" s="179">
        <v>33147489</v>
      </c>
      <c r="E1388" s="179">
        <v>37033623.840000004</v>
      </c>
      <c r="F1388" s="179">
        <v>25754265</v>
      </c>
    </row>
    <row r="1389" spans="3:6">
      <c r="C1389" s="180" t="s">
        <v>1515</v>
      </c>
      <c r="D1389" s="179">
        <v>892319</v>
      </c>
      <c r="E1389" s="179">
        <v>5020009</v>
      </c>
      <c r="F1389" s="179">
        <v>4015927.02</v>
      </c>
    </row>
    <row r="1390" spans="3:6">
      <c r="C1390" s="180" t="s">
        <v>1516</v>
      </c>
      <c r="D1390" s="179">
        <v>2052030</v>
      </c>
      <c r="E1390" s="179">
        <v>5006026</v>
      </c>
      <c r="F1390" s="179">
        <v>3933276.15</v>
      </c>
    </row>
    <row r="1391" spans="3:6">
      <c r="C1391" s="180" t="s">
        <v>1517</v>
      </c>
      <c r="D1391" s="179">
        <v>2052030</v>
      </c>
      <c r="E1391" s="179">
        <v>5006026</v>
      </c>
      <c r="F1391" s="179">
        <v>3933276.15</v>
      </c>
    </row>
    <row r="1392" spans="3:6">
      <c r="C1392" s="180" t="s">
        <v>1518</v>
      </c>
      <c r="D1392" s="179">
        <v>95168846</v>
      </c>
      <c r="E1392" s="179">
        <v>55414605</v>
      </c>
      <c r="F1392" s="179">
        <v>55414604.600000001</v>
      </c>
    </row>
    <row r="1393" spans="3:6">
      <c r="C1393" s="180" t="s">
        <v>1519</v>
      </c>
      <c r="D1393" s="179">
        <v>5000000</v>
      </c>
      <c r="E1393" s="179">
        <v>8500000</v>
      </c>
      <c r="F1393" s="179">
        <v>0</v>
      </c>
    </row>
    <row r="1394" spans="3:6">
      <c r="C1394" s="180" t="s">
        <v>1520</v>
      </c>
      <c r="D1394" s="179">
        <v>22830896</v>
      </c>
      <c r="E1394" s="179">
        <v>58260988</v>
      </c>
      <c r="F1394" s="179">
        <v>57518443.640000001</v>
      </c>
    </row>
    <row r="1395" spans="3:6">
      <c r="C1395" s="178" t="s">
        <v>323</v>
      </c>
      <c r="D1395" s="179">
        <v>5000000</v>
      </c>
      <c r="E1395" s="179">
        <v>500000</v>
      </c>
      <c r="F1395" s="179">
        <v>0</v>
      </c>
    </row>
    <row r="1396" spans="3:6">
      <c r="C1396" s="180" t="s">
        <v>1521</v>
      </c>
      <c r="D1396" s="179">
        <v>5000000</v>
      </c>
      <c r="E1396" s="179">
        <v>500000</v>
      </c>
      <c r="F1396" s="179">
        <v>0</v>
      </c>
    </row>
    <row r="1397" spans="3:6">
      <c r="C1397" s="178" t="s">
        <v>324</v>
      </c>
      <c r="D1397" s="179">
        <v>0</v>
      </c>
      <c r="E1397" s="179">
        <v>1635672</v>
      </c>
      <c r="F1397" s="179">
        <v>0</v>
      </c>
    </row>
    <row r="1398" spans="3:6">
      <c r="C1398" s="180" t="s">
        <v>1518</v>
      </c>
      <c r="D1398" s="179">
        <v>0</v>
      </c>
      <c r="E1398" s="179">
        <v>1635672</v>
      </c>
      <c r="F1398" s="179">
        <v>0</v>
      </c>
    </row>
    <row r="1399" spans="3:6">
      <c r="C1399" s="68" t="s">
        <v>352</v>
      </c>
      <c r="D1399" s="169">
        <v>257316285</v>
      </c>
      <c r="E1399" s="169">
        <v>522675115.37</v>
      </c>
      <c r="F1399" s="169">
        <v>480744948.53999996</v>
      </c>
    </row>
    <row r="1400" spans="3:6">
      <c r="C1400" s="178" t="s">
        <v>322</v>
      </c>
      <c r="D1400" s="179">
        <v>257316285</v>
      </c>
      <c r="E1400" s="179">
        <v>522675115.37</v>
      </c>
      <c r="F1400" s="179">
        <v>480744948.53999996</v>
      </c>
    </row>
    <row r="1401" spans="3:6">
      <c r="C1401" s="180" t="s">
        <v>1522</v>
      </c>
      <c r="D1401" s="179">
        <v>2434110</v>
      </c>
      <c r="E1401" s="179">
        <v>447026</v>
      </c>
      <c r="F1401" s="179">
        <v>0</v>
      </c>
    </row>
    <row r="1402" spans="3:6">
      <c r="C1402" s="180" t="s">
        <v>1523</v>
      </c>
      <c r="D1402" s="179">
        <v>1534460</v>
      </c>
      <c r="E1402" s="179">
        <v>1103791</v>
      </c>
      <c r="F1402" s="179">
        <v>0</v>
      </c>
    </row>
    <row r="1403" spans="3:6">
      <c r="C1403" s="180" t="s">
        <v>1524</v>
      </c>
      <c r="D1403" s="179">
        <v>2434110</v>
      </c>
      <c r="E1403" s="179">
        <v>457828</v>
      </c>
      <c r="F1403" s="179">
        <v>0</v>
      </c>
    </row>
    <row r="1404" spans="3:6">
      <c r="C1404" s="180" t="s">
        <v>1525</v>
      </c>
      <c r="D1404" s="179">
        <v>1534460</v>
      </c>
      <c r="E1404" s="179">
        <v>100</v>
      </c>
      <c r="F1404" s="179">
        <v>0</v>
      </c>
    </row>
    <row r="1405" spans="3:6">
      <c r="C1405" s="180" t="s">
        <v>1526</v>
      </c>
      <c r="D1405" s="179">
        <v>2871043</v>
      </c>
      <c r="E1405" s="179">
        <v>2009704</v>
      </c>
      <c r="F1405" s="179">
        <v>380797.78</v>
      </c>
    </row>
    <row r="1406" spans="3:6">
      <c r="C1406" s="180" t="s">
        <v>1527</v>
      </c>
      <c r="D1406" s="179">
        <v>4818780</v>
      </c>
      <c r="E1406" s="179">
        <v>10031772</v>
      </c>
      <c r="F1406" s="179">
        <v>9649686.5899999999</v>
      </c>
    </row>
    <row r="1407" spans="3:6">
      <c r="C1407" s="180" t="s">
        <v>1528</v>
      </c>
      <c r="D1407" s="179">
        <v>1880094</v>
      </c>
      <c r="E1407" s="179">
        <v>3018755</v>
      </c>
      <c r="F1407" s="179">
        <v>3011965.48</v>
      </c>
    </row>
    <row r="1408" spans="3:6">
      <c r="C1408" s="180" t="s">
        <v>1529</v>
      </c>
      <c r="D1408" s="179">
        <v>723610</v>
      </c>
      <c r="E1408" s="179">
        <v>2178275</v>
      </c>
      <c r="F1408" s="179">
        <v>2174845.79</v>
      </c>
    </row>
    <row r="1409" spans="3:6">
      <c r="C1409" s="180" t="s">
        <v>1530</v>
      </c>
      <c r="D1409" s="179">
        <v>723610</v>
      </c>
      <c r="E1409" s="179">
        <v>2158275</v>
      </c>
      <c r="F1409" s="179">
        <v>2152142.58</v>
      </c>
    </row>
    <row r="1410" spans="3:6">
      <c r="C1410" s="180" t="s">
        <v>1531</v>
      </c>
      <c r="D1410" s="179">
        <v>4734410</v>
      </c>
      <c r="E1410" s="179">
        <v>6842402</v>
      </c>
      <c r="F1410" s="179">
        <v>6826655.2699999996</v>
      </c>
    </row>
    <row r="1411" spans="3:6">
      <c r="C1411" s="180" t="s">
        <v>1532</v>
      </c>
      <c r="D1411" s="179">
        <v>2183018</v>
      </c>
      <c r="E1411" s="179">
        <v>5163747</v>
      </c>
      <c r="F1411" s="179">
        <v>4130917.56</v>
      </c>
    </row>
    <row r="1412" spans="3:6">
      <c r="C1412" s="180" t="s">
        <v>1533</v>
      </c>
      <c r="D1412" s="179">
        <v>2183018</v>
      </c>
      <c r="E1412" s="179">
        <v>5114591</v>
      </c>
      <c r="F1412" s="179">
        <v>4091739.55</v>
      </c>
    </row>
    <row r="1413" spans="3:6">
      <c r="C1413" s="180" t="s">
        <v>1534</v>
      </c>
      <c r="D1413" s="179">
        <v>882194</v>
      </c>
      <c r="E1413" s="179">
        <v>3910817</v>
      </c>
      <c r="F1413" s="179">
        <v>3128573.23</v>
      </c>
    </row>
    <row r="1414" spans="3:6">
      <c r="C1414" s="180" t="s">
        <v>1535</v>
      </c>
      <c r="D1414" s="179">
        <v>2183018</v>
      </c>
      <c r="E1414" s="179">
        <v>5078223</v>
      </c>
      <c r="F1414" s="179">
        <v>4062497.85</v>
      </c>
    </row>
    <row r="1415" spans="3:6">
      <c r="C1415" s="180" t="s">
        <v>1536</v>
      </c>
      <c r="D1415" s="179">
        <v>3000000</v>
      </c>
      <c r="E1415" s="179">
        <v>200000</v>
      </c>
      <c r="F1415" s="179">
        <v>0</v>
      </c>
    </row>
    <row r="1416" spans="3:6">
      <c r="C1416" s="180" t="s">
        <v>1537</v>
      </c>
      <c r="D1416" s="179">
        <v>2004892</v>
      </c>
      <c r="E1416" s="179">
        <v>1358888</v>
      </c>
      <c r="F1416" s="179">
        <v>0</v>
      </c>
    </row>
    <row r="1417" spans="3:6">
      <c r="C1417" s="180" t="s">
        <v>1538</v>
      </c>
      <c r="D1417" s="179">
        <v>2179643</v>
      </c>
      <c r="E1417" s="179">
        <v>4972048</v>
      </c>
      <c r="F1417" s="179">
        <v>3977557.78</v>
      </c>
    </row>
    <row r="1418" spans="3:6">
      <c r="C1418" s="180" t="s">
        <v>1539</v>
      </c>
      <c r="D1418" s="179">
        <v>2179643</v>
      </c>
      <c r="E1418" s="179">
        <v>4980208</v>
      </c>
      <c r="F1418" s="179">
        <v>3984086.13</v>
      </c>
    </row>
    <row r="1419" spans="3:6">
      <c r="C1419" s="180" t="s">
        <v>1540</v>
      </c>
      <c r="D1419" s="179">
        <v>2179643</v>
      </c>
      <c r="E1419" s="179">
        <v>4033639</v>
      </c>
      <c r="F1419" s="179">
        <v>3977569.12</v>
      </c>
    </row>
    <row r="1420" spans="3:6">
      <c r="C1420" s="180" t="s">
        <v>1541</v>
      </c>
      <c r="D1420" s="179">
        <v>10849293</v>
      </c>
      <c r="E1420" s="179">
        <v>825779.59</v>
      </c>
      <c r="F1420" s="179">
        <v>0</v>
      </c>
    </row>
    <row r="1421" spans="3:6">
      <c r="C1421" s="180" t="s">
        <v>1542</v>
      </c>
      <c r="D1421" s="179">
        <v>2052030</v>
      </c>
      <c r="E1421" s="179">
        <v>5006026</v>
      </c>
      <c r="F1421" s="179">
        <v>3933276.15</v>
      </c>
    </row>
    <row r="1422" spans="3:6">
      <c r="C1422" s="180" t="s">
        <v>1543</v>
      </c>
      <c r="D1422" s="179">
        <v>4103995</v>
      </c>
      <c r="E1422" s="179">
        <v>4103995</v>
      </c>
      <c r="F1422" s="179">
        <v>0</v>
      </c>
    </row>
    <row r="1423" spans="3:6">
      <c r="C1423" s="180" t="s">
        <v>1544</v>
      </c>
      <c r="D1423" s="179">
        <v>32918997</v>
      </c>
      <c r="E1423" s="179">
        <v>48871527</v>
      </c>
      <c r="F1423" s="179">
        <v>48871527</v>
      </c>
    </row>
    <row r="1424" spans="3:6">
      <c r="C1424" s="180" t="s">
        <v>1545</v>
      </c>
      <c r="D1424" s="179">
        <v>74223502</v>
      </c>
      <c r="E1424" s="179">
        <v>204208878</v>
      </c>
      <c r="F1424" s="179">
        <v>201255985.22999999</v>
      </c>
    </row>
    <row r="1425" spans="3:6">
      <c r="C1425" s="180" t="s">
        <v>1546</v>
      </c>
      <c r="D1425" s="179">
        <v>13388396</v>
      </c>
      <c r="E1425" s="179">
        <v>6828082</v>
      </c>
      <c r="F1425" s="179">
        <v>6817798.5</v>
      </c>
    </row>
    <row r="1426" spans="3:6">
      <c r="C1426" s="180" t="s">
        <v>1547</v>
      </c>
      <c r="D1426" s="179">
        <v>15000000</v>
      </c>
      <c r="E1426" s="179">
        <v>65238452</v>
      </c>
      <c r="F1426" s="179">
        <v>47049565.479999997</v>
      </c>
    </row>
    <row r="1427" spans="3:6">
      <c r="C1427" s="180" t="s">
        <v>1548</v>
      </c>
      <c r="D1427" s="179">
        <v>62116316</v>
      </c>
      <c r="E1427" s="179">
        <v>58194969</v>
      </c>
      <c r="F1427" s="179">
        <v>57621406.079999998</v>
      </c>
    </row>
    <row r="1428" spans="3:6">
      <c r="C1428" s="180" t="s">
        <v>1549</v>
      </c>
      <c r="D1428" s="179">
        <v>0</v>
      </c>
      <c r="E1428" s="179">
        <v>66337317.780000001</v>
      </c>
      <c r="F1428" s="179">
        <v>63646355.390000001</v>
      </c>
    </row>
    <row r="1429" spans="3:6">
      <c r="C1429" s="68" t="s">
        <v>353</v>
      </c>
      <c r="D1429" s="169">
        <v>699192504</v>
      </c>
      <c r="E1429" s="169">
        <v>501161025.75000006</v>
      </c>
      <c r="F1429" s="169">
        <v>430596110.16000009</v>
      </c>
    </row>
    <row r="1430" spans="3:6">
      <c r="C1430" s="178" t="s">
        <v>322</v>
      </c>
      <c r="D1430" s="179">
        <v>698547023</v>
      </c>
      <c r="E1430" s="179">
        <v>482015544.75000006</v>
      </c>
      <c r="F1430" s="179">
        <v>415374594.43000007</v>
      </c>
    </row>
    <row r="1431" spans="3:6">
      <c r="C1431" s="180" t="s">
        <v>1550</v>
      </c>
      <c r="D1431" s="179">
        <v>0</v>
      </c>
      <c r="E1431" s="179">
        <v>83700999.359999999</v>
      </c>
      <c r="F1431" s="179">
        <v>52660361.159999996</v>
      </c>
    </row>
    <row r="1432" spans="3:6">
      <c r="C1432" s="180" t="s">
        <v>1551</v>
      </c>
      <c r="D1432" s="179">
        <v>265169142</v>
      </c>
      <c r="E1432" s="179">
        <v>169142</v>
      </c>
      <c r="F1432" s="179">
        <v>0</v>
      </c>
    </row>
    <row r="1433" spans="3:6">
      <c r="C1433" s="180" t="s">
        <v>1552</v>
      </c>
      <c r="D1433" s="179">
        <v>1197921</v>
      </c>
      <c r="E1433" s="179">
        <v>598961</v>
      </c>
      <c r="F1433" s="179">
        <v>598961</v>
      </c>
    </row>
    <row r="1434" spans="3:6">
      <c r="C1434" s="180" t="s">
        <v>1553</v>
      </c>
      <c r="D1434" s="179">
        <v>39359011</v>
      </c>
      <c r="E1434" s="179">
        <v>18927581</v>
      </c>
      <c r="F1434" s="179">
        <v>16106000.529999999</v>
      </c>
    </row>
    <row r="1435" spans="3:6">
      <c r="C1435" s="180" t="s">
        <v>1554</v>
      </c>
      <c r="D1435" s="179">
        <v>0</v>
      </c>
      <c r="E1435" s="179">
        <v>892443.62</v>
      </c>
      <c r="F1435" s="179">
        <v>892443.62</v>
      </c>
    </row>
    <row r="1436" spans="3:6">
      <c r="C1436" s="180" t="s">
        <v>1555</v>
      </c>
      <c r="D1436" s="179">
        <v>29354</v>
      </c>
      <c r="E1436" s="179">
        <v>768361.77</v>
      </c>
      <c r="F1436" s="179">
        <v>764053.58</v>
      </c>
    </row>
    <row r="1437" spans="3:6">
      <c r="C1437" s="180" t="s">
        <v>1556</v>
      </c>
      <c r="D1437" s="179">
        <v>0</v>
      </c>
      <c r="E1437" s="179">
        <v>3843194.1</v>
      </c>
      <c r="F1437" s="179">
        <v>3799211.15</v>
      </c>
    </row>
    <row r="1438" spans="3:6">
      <c r="C1438" s="180" t="s">
        <v>1557</v>
      </c>
      <c r="D1438" s="179">
        <v>0</v>
      </c>
      <c r="E1438" s="179">
        <v>919842.92</v>
      </c>
      <c r="F1438" s="179">
        <v>919842.22</v>
      </c>
    </row>
    <row r="1439" spans="3:6">
      <c r="C1439" s="180" t="s">
        <v>1558</v>
      </c>
      <c r="D1439" s="179">
        <v>0</v>
      </c>
      <c r="E1439" s="179">
        <v>2289877.5299999998</v>
      </c>
      <c r="F1439" s="179">
        <v>2289877.5299999998</v>
      </c>
    </row>
    <row r="1440" spans="3:6">
      <c r="C1440" s="180" t="s">
        <v>1559</v>
      </c>
      <c r="D1440" s="179">
        <v>0</v>
      </c>
      <c r="E1440" s="179">
        <v>133535.53</v>
      </c>
      <c r="F1440" s="179">
        <v>0</v>
      </c>
    </row>
    <row r="1441" spans="3:6">
      <c r="C1441" s="180" t="s">
        <v>1560</v>
      </c>
      <c r="D1441" s="179">
        <v>3784204</v>
      </c>
      <c r="E1441" s="179">
        <v>100606.16</v>
      </c>
      <c r="F1441" s="179">
        <v>0</v>
      </c>
    </row>
    <row r="1442" spans="3:6">
      <c r="C1442" s="180" t="s">
        <v>1996</v>
      </c>
      <c r="D1442" s="179">
        <v>0</v>
      </c>
      <c r="E1442" s="179">
        <v>4502820.09</v>
      </c>
      <c r="F1442" s="179">
        <v>0</v>
      </c>
    </row>
    <row r="1443" spans="3:6">
      <c r="C1443" s="180" t="s">
        <v>1561</v>
      </c>
      <c r="D1443" s="179">
        <v>3784204</v>
      </c>
      <c r="E1443" s="179">
        <v>100606.16</v>
      </c>
      <c r="F1443" s="179">
        <v>0</v>
      </c>
    </row>
    <row r="1444" spans="3:6">
      <c r="C1444" s="180" t="s">
        <v>1562</v>
      </c>
      <c r="D1444" s="179">
        <v>6679438</v>
      </c>
      <c r="E1444" s="179">
        <v>101816.62</v>
      </c>
      <c r="F1444" s="179">
        <v>0</v>
      </c>
    </row>
    <row r="1445" spans="3:6">
      <c r="C1445" s="180" t="s">
        <v>1563</v>
      </c>
      <c r="D1445" s="179">
        <v>0</v>
      </c>
      <c r="E1445" s="179">
        <v>18252459</v>
      </c>
      <c r="F1445" s="179">
        <v>18237820.390000001</v>
      </c>
    </row>
    <row r="1446" spans="3:6">
      <c r="C1446" s="180" t="s">
        <v>1564</v>
      </c>
      <c r="D1446" s="179">
        <v>7298589</v>
      </c>
      <c r="E1446" s="179">
        <v>2052986</v>
      </c>
      <c r="F1446" s="179">
        <v>749625.28</v>
      </c>
    </row>
    <row r="1447" spans="3:6">
      <c r="C1447" s="180" t="s">
        <v>1565</v>
      </c>
      <c r="D1447" s="179">
        <v>30055331</v>
      </c>
      <c r="E1447" s="179">
        <v>22718831</v>
      </c>
      <c r="F1447" s="179">
        <v>22276513.030000001</v>
      </c>
    </row>
    <row r="1448" spans="3:6">
      <c r="C1448" s="180" t="s">
        <v>1566</v>
      </c>
      <c r="D1448" s="179">
        <v>65424950</v>
      </c>
      <c r="E1448" s="179">
        <v>47713454</v>
      </c>
      <c r="F1448" s="179">
        <v>47434801.120000005</v>
      </c>
    </row>
    <row r="1449" spans="3:6">
      <c r="C1449" s="180" t="s">
        <v>1567</v>
      </c>
      <c r="D1449" s="179">
        <v>6071992</v>
      </c>
      <c r="E1449" s="179">
        <v>113945.88</v>
      </c>
      <c r="F1449" s="179">
        <v>0</v>
      </c>
    </row>
    <row r="1450" spans="3:6">
      <c r="C1450" s="180" t="s">
        <v>1568</v>
      </c>
      <c r="D1450" s="179">
        <v>56195690</v>
      </c>
      <c r="E1450" s="179">
        <v>9503211</v>
      </c>
      <c r="F1450" s="179">
        <v>9485519.7699999996</v>
      </c>
    </row>
    <row r="1451" spans="3:6">
      <c r="C1451" s="180" t="s">
        <v>1569</v>
      </c>
      <c r="D1451" s="179">
        <v>627725</v>
      </c>
      <c r="E1451" s="179">
        <v>135796</v>
      </c>
      <c r="F1451" s="179">
        <v>0</v>
      </c>
    </row>
    <row r="1452" spans="3:6">
      <c r="C1452" s="180" t="s">
        <v>1570</v>
      </c>
      <c r="D1452" s="179">
        <v>14504078</v>
      </c>
      <c r="E1452" s="179">
        <v>4504078</v>
      </c>
      <c r="F1452" s="179">
        <v>4503310.55</v>
      </c>
    </row>
    <row r="1453" spans="3:6">
      <c r="C1453" s="180" t="s">
        <v>1571</v>
      </c>
      <c r="D1453" s="179">
        <v>4736551</v>
      </c>
      <c r="E1453" s="179">
        <v>108508.46</v>
      </c>
      <c r="F1453" s="179">
        <v>0</v>
      </c>
    </row>
    <row r="1454" spans="3:6">
      <c r="C1454" s="180" t="s">
        <v>1572</v>
      </c>
      <c r="D1454" s="179">
        <v>12144488</v>
      </c>
      <c r="E1454" s="179">
        <v>4000000</v>
      </c>
      <c r="F1454" s="179">
        <v>0</v>
      </c>
    </row>
    <row r="1455" spans="3:6">
      <c r="C1455" s="180" t="s">
        <v>1891</v>
      </c>
      <c r="D1455" s="179">
        <v>0</v>
      </c>
      <c r="E1455" s="179">
        <v>3379982</v>
      </c>
      <c r="F1455" s="179">
        <v>0</v>
      </c>
    </row>
    <row r="1456" spans="3:6">
      <c r="C1456" s="180" t="s">
        <v>1573</v>
      </c>
      <c r="D1456" s="179">
        <v>4883815</v>
      </c>
      <c r="E1456" s="179">
        <v>9567435</v>
      </c>
      <c r="F1456" s="179">
        <v>3567434.69</v>
      </c>
    </row>
    <row r="1457" spans="3:6">
      <c r="C1457" s="180" t="s">
        <v>1574</v>
      </c>
      <c r="D1457" s="179">
        <v>2094888</v>
      </c>
      <c r="E1457" s="179">
        <v>3300884</v>
      </c>
      <c r="F1457" s="179">
        <v>2628163.2599999998</v>
      </c>
    </row>
    <row r="1458" spans="3:6">
      <c r="C1458" s="180" t="s">
        <v>1943</v>
      </c>
      <c r="D1458" s="179">
        <v>0</v>
      </c>
      <c r="E1458" s="179">
        <v>14857258</v>
      </c>
      <c r="F1458" s="179">
        <v>9523870.8900000006</v>
      </c>
    </row>
    <row r="1459" spans="3:6">
      <c r="C1459" s="180" t="s">
        <v>1575</v>
      </c>
      <c r="D1459" s="179">
        <v>1129568</v>
      </c>
      <c r="E1459" s="179">
        <v>4475399</v>
      </c>
      <c r="F1459" s="179">
        <v>3579524.48</v>
      </c>
    </row>
    <row r="1460" spans="3:6">
      <c r="C1460" s="180" t="s">
        <v>1576</v>
      </c>
      <c r="D1460" s="179">
        <v>7132499</v>
      </c>
      <c r="E1460" s="179">
        <v>100</v>
      </c>
      <c r="F1460" s="179">
        <v>0</v>
      </c>
    </row>
    <row r="1461" spans="3:6">
      <c r="C1461" s="180" t="s">
        <v>1577</v>
      </c>
      <c r="D1461" s="179">
        <v>2985453</v>
      </c>
      <c r="E1461" s="179">
        <v>110804.43</v>
      </c>
      <c r="F1461" s="179">
        <v>0</v>
      </c>
    </row>
    <row r="1462" spans="3:6">
      <c r="C1462" s="180" t="s">
        <v>1578</v>
      </c>
      <c r="D1462" s="179">
        <v>3689328</v>
      </c>
      <c r="E1462" s="179">
        <v>114053.23</v>
      </c>
      <c r="F1462" s="179">
        <v>0</v>
      </c>
    </row>
    <row r="1463" spans="3:6">
      <c r="C1463" s="180" t="s">
        <v>1579</v>
      </c>
      <c r="D1463" s="179">
        <v>3689328</v>
      </c>
      <c r="E1463" s="179">
        <v>114053.23</v>
      </c>
      <c r="F1463" s="179">
        <v>0</v>
      </c>
    </row>
    <row r="1464" spans="3:6">
      <c r="C1464" s="180" t="s">
        <v>1580</v>
      </c>
      <c r="D1464" s="179">
        <v>14387174</v>
      </c>
      <c r="E1464" s="179">
        <v>6165297</v>
      </c>
      <c r="F1464" s="179">
        <v>6165296.8799999999</v>
      </c>
    </row>
    <row r="1465" spans="3:6">
      <c r="C1465" s="180" t="s">
        <v>1993</v>
      </c>
      <c r="D1465" s="179">
        <v>0</v>
      </c>
      <c r="E1465" s="179">
        <v>500000</v>
      </c>
      <c r="F1465" s="179">
        <v>0</v>
      </c>
    </row>
    <row r="1466" spans="3:6">
      <c r="C1466" s="180" t="s">
        <v>1581</v>
      </c>
      <c r="D1466" s="179">
        <v>137077398</v>
      </c>
      <c r="E1466" s="179">
        <v>193266720</v>
      </c>
      <c r="F1466" s="179">
        <v>192610322.94999999</v>
      </c>
    </row>
    <row r="1467" spans="3:6">
      <c r="C1467" s="180" t="s">
        <v>1582</v>
      </c>
      <c r="D1467" s="179">
        <v>0</v>
      </c>
      <c r="E1467" s="179">
        <v>284338.37</v>
      </c>
      <c r="F1467" s="179">
        <v>268136.93</v>
      </c>
    </row>
    <row r="1468" spans="3:6">
      <c r="C1468" s="180" t="s">
        <v>1583</v>
      </c>
      <c r="D1468" s="179">
        <v>0</v>
      </c>
      <c r="E1468" s="179">
        <v>2518711.29</v>
      </c>
      <c r="F1468" s="179">
        <v>2518710.42</v>
      </c>
    </row>
    <row r="1469" spans="3:6">
      <c r="C1469" s="180" t="s">
        <v>1585</v>
      </c>
      <c r="D1469" s="179">
        <v>0</v>
      </c>
      <c r="E1469" s="179">
        <v>15000000</v>
      </c>
      <c r="F1469" s="179">
        <v>11587341</v>
      </c>
    </row>
    <row r="1470" spans="3:6">
      <c r="C1470" s="180" t="s">
        <v>1584</v>
      </c>
      <c r="D1470" s="179">
        <v>4414904</v>
      </c>
      <c r="E1470" s="179">
        <v>2207452</v>
      </c>
      <c r="F1470" s="179">
        <v>2207452</v>
      </c>
    </row>
    <row r="1471" spans="3:6">
      <c r="C1471" s="178" t="s">
        <v>323</v>
      </c>
      <c r="D1471" s="179">
        <v>645481</v>
      </c>
      <c r="E1471" s="179">
        <v>645481</v>
      </c>
      <c r="F1471" s="179">
        <v>0</v>
      </c>
    </row>
    <row r="1472" spans="3:6">
      <c r="C1472" s="180" t="s">
        <v>1570</v>
      </c>
      <c r="D1472" s="179">
        <v>645481</v>
      </c>
      <c r="E1472" s="179">
        <v>645481</v>
      </c>
      <c r="F1472" s="179">
        <v>0</v>
      </c>
    </row>
    <row r="1473" spans="3:6">
      <c r="C1473" s="178" t="s">
        <v>325</v>
      </c>
      <c r="D1473" s="179">
        <v>0</v>
      </c>
      <c r="E1473" s="179">
        <v>18500000</v>
      </c>
      <c r="F1473" s="179">
        <v>15221515.73</v>
      </c>
    </row>
    <row r="1474" spans="3:6">
      <c r="C1474" s="180" t="s">
        <v>1585</v>
      </c>
      <c r="D1474" s="179">
        <v>0</v>
      </c>
      <c r="E1474" s="179">
        <v>18500000</v>
      </c>
      <c r="F1474" s="179">
        <v>15221515.73</v>
      </c>
    </row>
    <row r="1475" spans="3:6">
      <c r="C1475" s="68" t="s">
        <v>354</v>
      </c>
      <c r="D1475" s="169">
        <v>1595945099</v>
      </c>
      <c r="E1475" s="169">
        <v>1366451837.4300003</v>
      </c>
      <c r="F1475" s="169">
        <v>1101021666.9400001</v>
      </c>
    </row>
    <row r="1476" spans="3:6">
      <c r="C1476" s="178" t="s">
        <v>322</v>
      </c>
      <c r="D1476" s="179">
        <v>1587689099</v>
      </c>
      <c r="E1476" s="179">
        <v>1318896843.2800002</v>
      </c>
      <c r="F1476" s="179">
        <v>1057515860.85</v>
      </c>
    </row>
    <row r="1477" spans="3:6">
      <c r="C1477" s="180" t="s">
        <v>1586</v>
      </c>
      <c r="D1477" s="179">
        <v>785524</v>
      </c>
      <c r="E1477" s="179">
        <v>570189</v>
      </c>
      <c r="F1477" s="179">
        <v>0</v>
      </c>
    </row>
    <row r="1478" spans="3:6">
      <c r="C1478" s="180" t="s">
        <v>1587</v>
      </c>
      <c r="D1478" s="179">
        <v>785524</v>
      </c>
      <c r="E1478" s="179">
        <v>570189</v>
      </c>
      <c r="F1478" s="179">
        <v>0</v>
      </c>
    </row>
    <row r="1479" spans="3:6">
      <c r="C1479" s="180" t="s">
        <v>1588</v>
      </c>
      <c r="D1479" s="179">
        <v>7805395</v>
      </c>
      <c r="E1479" s="179">
        <v>4649287</v>
      </c>
      <c r="F1479" s="179">
        <v>4077253</v>
      </c>
    </row>
    <row r="1480" spans="3:6">
      <c r="C1480" s="180" t="s">
        <v>1589</v>
      </c>
      <c r="D1480" s="179">
        <v>2389237</v>
      </c>
      <c r="E1480" s="179">
        <v>4311735</v>
      </c>
      <c r="F1480" s="179">
        <v>2472108.42</v>
      </c>
    </row>
    <row r="1481" spans="3:6">
      <c r="C1481" s="180" t="s">
        <v>1590</v>
      </c>
      <c r="D1481" s="179">
        <v>785524</v>
      </c>
      <c r="E1481" s="179">
        <v>1416189</v>
      </c>
      <c r="F1481" s="179">
        <v>0</v>
      </c>
    </row>
    <row r="1482" spans="3:6">
      <c r="C1482" s="180" t="s">
        <v>1591</v>
      </c>
      <c r="D1482" s="179">
        <v>5000000</v>
      </c>
      <c r="E1482" s="179">
        <v>39000000</v>
      </c>
      <c r="F1482" s="179">
        <v>0</v>
      </c>
    </row>
    <row r="1483" spans="3:6">
      <c r="C1483" s="180" t="s">
        <v>1592</v>
      </c>
      <c r="D1483" s="179">
        <v>91315016</v>
      </c>
      <c r="E1483" s="179">
        <v>71315016</v>
      </c>
      <c r="F1483" s="179">
        <v>71315016</v>
      </c>
    </row>
    <row r="1484" spans="3:6">
      <c r="C1484" s="180" t="s">
        <v>1593</v>
      </c>
      <c r="D1484" s="179">
        <v>56921068</v>
      </c>
      <c r="E1484" s="179">
        <v>50000160</v>
      </c>
      <c r="F1484" s="179">
        <v>50000160</v>
      </c>
    </row>
    <row r="1485" spans="3:6">
      <c r="C1485" s="180" t="s">
        <v>1864</v>
      </c>
      <c r="D1485" s="179">
        <v>0</v>
      </c>
      <c r="E1485" s="179">
        <v>92005483</v>
      </c>
      <c r="F1485" s="179">
        <v>92005482.170000002</v>
      </c>
    </row>
    <row r="1486" spans="3:6">
      <c r="C1486" s="180" t="s">
        <v>1594</v>
      </c>
      <c r="D1486" s="179">
        <v>71000000</v>
      </c>
      <c r="E1486" s="179">
        <v>14669814.17</v>
      </c>
      <c r="F1486" s="179">
        <v>0</v>
      </c>
    </row>
    <row r="1487" spans="3:6">
      <c r="C1487" s="180" t="s">
        <v>1595</v>
      </c>
      <c r="D1487" s="179">
        <v>37115924</v>
      </c>
      <c r="E1487" s="179">
        <v>17377799.98</v>
      </c>
      <c r="F1487" s="179">
        <v>0</v>
      </c>
    </row>
    <row r="1488" spans="3:6">
      <c r="C1488" s="180" t="s">
        <v>1596</v>
      </c>
      <c r="D1488" s="179">
        <v>17056142</v>
      </c>
      <c r="E1488" s="179">
        <v>89497795</v>
      </c>
      <c r="F1488" s="179">
        <v>89497794.590000004</v>
      </c>
    </row>
    <row r="1489" spans="3:6">
      <c r="C1489" s="180" t="s">
        <v>1976</v>
      </c>
      <c r="D1489" s="179">
        <v>0</v>
      </c>
      <c r="E1489" s="179">
        <v>10620191</v>
      </c>
      <c r="F1489" s="179">
        <v>0</v>
      </c>
    </row>
    <row r="1490" spans="3:6">
      <c r="C1490" s="180" t="s">
        <v>1597</v>
      </c>
      <c r="D1490" s="179">
        <v>1350000</v>
      </c>
      <c r="E1490" s="179">
        <v>14735000</v>
      </c>
      <c r="F1490" s="179">
        <v>0</v>
      </c>
    </row>
    <row r="1491" spans="3:6">
      <c r="C1491" s="180" t="s">
        <v>1598</v>
      </c>
      <c r="D1491" s="179">
        <v>3886577</v>
      </c>
      <c r="E1491" s="179">
        <v>0</v>
      </c>
      <c r="F1491" s="179">
        <v>0</v>
      </c>
    </row>
    <row r="1492" spans="3:6">
      <c r="C1492" s="180" t="s">
        <v>1599</v>
      </c>
      <c r="D1492" s="179">
        <v>0</v>
      </c>
      <c r="E1492" s="179">
        <v>3600000.99</v>
      </c>
      <c r="F1492" s="179">
        <v>3599998.2</v>
      </c>
    </row>
    <row r="1493" spans="3:6">
      <c r="C1493" s="180" t="s">
        <v>1600</v>
      </c>
      <c r="D1493" s="179">
        <v>1048064</v>
      </c>
      <c r="E1493" s="179">
        <v>926187</v>
      </c>
      <c r="F1493" s="179">
        <v>926187</v>
      </c>
    </row>
    <row r="1494" spans="3:6">
      <c r="C1494" s="180" t="s">
        <v>1601</v>
      </c>
      <c r="D1494" s="179">
        <v>3890701</v>
      </c>
      <c r="E1494" s="179">
        <v>1090701</v>
      </c>
      <c r="F1494" s="179">
        <v>0</v>
      </c>
    </row>
    <row r="1495" spans="3:6">
      <c r="C1495" s="180" t="s">
        <v>1602</v>
      </c>
      <c r="D1495" s="179">
        <v>9357241</v>
      </c>
      <c r="E1495" s="179">
        <v>51</v>
      </c>
      <c r="F1495" s="179">
        <v>0</v>
      </c>
    </row>
    <row r="1496" spans="3:6">
      <c r="C1496" s="180" t="s">
        <v>1603</v>
      </c>
      <c r="D1496" s="179">
        <v>0</v>
      </c>
      <c r="E1496" s="179">
        <v>7887227</v>
      </c>
      <c r="F1496" s="179">
        <v>7887227</v>
      </c>
    </row>
    <row r="1497" spans="3:6">
      <c r="C1497" s="180" t="s">
        <v>1604</v>
      </c>
      <c r="D1497" s="179">
        <v>20000000</v>
      </c>
      <c r="E1497" s="179">
        <v>8000000</v>
      </c>
      <c r="F1497" s="179">
        <v>0</v>
      </c>
    </row>
    <row r="1498" spans="3:6">
      <c r="C1498" s="180" t="s">
        <v>1605</v>
      </c>
      <c r="D1498" s="179">
        <v>10235232</v>
      </c>
      <c r="E1498" s="179">
        <v>7694092.5999999996</v>
      </c>
      <c r="F1498" s="179">
        <v>0</v>
      </c>
    </row>
    <row r="1499" spans="3:6">
      <c r="C1499" s="180" t="s">
        <v>1606</v>
      </c>
      <c r="D1499" s="179">
        <v>84954779</v>
      </c>
      <c r="E1499" s="179">
        <v>65515250.310000002</v>
      </c>
      <c r="F1499" s="179">
        <v>64906282.900000006</v>
      </c>
    </row>
    <row r="1500" spans="3:6">
      <c r="C1500" s="180" t="s">
        <v>1607</v>
      </c>
      <c r="D1500" s="179">
        <v>50000000</v>
      </c>
      <c r="E1500" s="179">
        <v>24875925</v>
      </c>
      <c r="F1500" s="179">
        <v>14158959.630000001</v>
      </c>
    </row>
    <row r="1501" spans="3:6">
      <c r="C1501" s="180" t="s">
        <v>1608</v>
      </c>
      <c r="D1501" s="179">
        <v>30000000</v>
      </c>
      <c r="E1501" s="179">
        <v>30000000</v>
      </c>
      <c r="F1501" s="179">
        <v>30000000</v>
      </c>
    </row>
    <row r="1502" spans="3:6">
      <c r="C1502" s="180" t="s">
        <v>1609</v>
      </c>
      <c r="D1502" s="179">
        <v>14157037</v>
      </c>
      <c r="E1502" s="179">
        <v>6762917</v>
      </c>
      <c r="F1502" s="179">
        <v>6485621.4800000004</v>
      </c>
    </row>
    <row r="1503" spans="3:6">
      <c r="C1503" s="180" t="s">
        <v>1610</v>
      </c>
      <c r="D1503" s="179">
        <v>30000000</v>
      </c>
      <c r="E1503" s="179">
        <v>20000000</v>
      </c>
      <c r="F1503" s="179">
        <v>20000000</v>
      </c>
    </row>
    <row r="1504" spans="3:6">
      <c r="C1504" s="180" t="s">
        <v>1611</v>
      </c>
      <c r="D1504" s="179">
        <v>26731745</v>
      </c>
      <c r="E1504" s="179">
        <v>26731745</v>
      </c>
      <c r="F1504" s="179">
        <v>0</v>
      </c>
    </row>
    <row r="1505" spans="3:6">
      <c r="C1505" s="180" t="s">
        <v>1612</v>
      </c>
      <c r="D1505" s="179">
        <v>7564426</v>
      </c>
      <c r="E1505" s="179">
        <v>7564426.2000000002</v>
      </c>
      <c r="F1505" s="179">
        <v>0</v>
      </c>
    </row>
    <row r="1506" spans="3:6">
      <c r="C1506" s="180" t="s">
        <v>1613</v>
      </c>
      <c r="D1506" s="179">
        <v>71052120</v>
      </c>
      <c r="E1506" s="179">
        <v>746</v>
      </c>
      <c r="F1506" s="179">
        <v>0</v>
      </c>
    </row>
    <row r="1507" spans="3:6">
      <c r="C1507" s="180" t="s">
        <v>1614</v>
      </c>
      <c r="D1507" s="179">
        <v>54690059</v>
      </c>
      <c r="E1507" s="179">
        <v>86628905</v>
      </c>
      <c r="F1507" s="179">
        <v>86602610.319999993</v>
      </c>
    </row>
    <row r="1508" spans="3:6">
      <c r="C1508" s="180" t="s">
        <v>1615</v>
      </c>
      <c r="D1508" s="179">
        <v>53144182</v>
      </c>
      <c r="E1508" s="179">
        <v>53144182</v>
      </c>
      <c r="F1508" s="179">
        <v>53088340.68</v>
      </c>
    </row>
    <row r="1509" spans="3:6">
      <c r="C1509" s="180" t="s">
        <v>1616</v>
      </c>
      <c r="D1509" s="179">
        <v>82755391</v>
      </c>
      <c r="E1509" s="179">
        <v>52046856</v>
      </c>
      <c r="F1509" s="179">
        <v>51552271.099999994</v>
      </c>
    </row>
    <row r="1510" spans="3:6">
      <c r="C1510" s="180" t="s">
        <v>1617</v>
      </c>
      <c r="D1510" s="179">
        <v>19012173</v>
      </c>
      <c r="E1510" s="179">
        <v>19012173</v>
      </c>
      <c r="F1510" s="179">
        <v>19012173</v>
      </c>
    </row>
    <row r="1511" spans="3:6">
      <c r="C1511" s="180" t="s">
        <v>1618</v>
      </c>
      <c r="D1511" s="179">
        <v>11354101</v>
      </c>
      <c r="E1511" s="179">
        <v>811</v>
      </c>
      <c r="F1511" s="179">
        <v>0</v>
      </c>
    </row>
    <row r="1512" spans="3:6">
      <c r="C1512" s="180" t="s">
        <v>1619</v>
      </c>
      <c r="D1512" s="179">
        <v>7317947</v>
      </c>
      <c r="E1512" s="179">
        <v>103308.87</v>
      </c>
      <c r="F1512" s="179">
        <v>0</v>
      </c>
    </row>
    <row r="1513" spans="3:6">
      <c r="C1513" s="180" t="s">
        <v>1620</v>
      </c>
      <c r="D1513" s="179">
        <v>34156083</v>
      </c>
      <c r="E1513" s="179">
        <v>23407427</v>
      </c>
      <c r="F1513" s="179">
        <v>3493409.7300000004</v>
      </c>
    </row>
    <row r="1514" spans="3:6">
      <c r="C1514" s="180" t="s">
        <v>1621</v>
      </c>
      <c r="D1514" s="179">
        <v>12018533</v>
      </c>
      <c r="E1514" s="179">
        <v>6936067</v>
      </c>
      <c r="F1514" s="179">
        <v>4308626.63</v>
      </c>
    </row>
    <row r="1515" spans="3:6">
      <c r="C1515" s="180" t="s">
        <v>1622</v>
      </c>
      <c r="D1515" s="179">
        <v>10000000</v>
      </c>
      <c r="E1515" s="179">
        <v>0</v>
      </c>
      <c r="F1515" s="179">
        <v>0</v>
      </c>
    </row>
    <row r="1516" spans="3:6">
      <c r="C1516" s="180" t="s">
        <v>1623</v>
      </c>
      <c r="D1516" s="179">
        <v>7281426</v>
      </c>
      <c r="E1516" s="179">
        <v>5100000</v>
      </c>
      <c r="F1516" s="179">
        <v>0</v>
      </c>
    </row>
    <row r="1517" spans="3:6">
      <c r="C1517" s="180" t="s">
        <v>1624</v>
      </c>
      <c r="D1517" s="179">
        <v>20000000</v>
      </c>
      <c r="E1517" s="179">
        <v>0</v>
      </c>
      <c r="F1517" s="179">
        <v>0</v>
      </c>
    </row>
    <row r="1518" spans="3:6">
      <c r="C1518" s="180" t="s">
        <v>1625</v>
      </c>
      <c r="D1518" s="179">
        <v>5124621</v>
      </c>
      <c r="E1518" s="179">
        <v>2049848.4</v>
      </c>
      <c r="F1518" s="179">
        <v>0</v>
      </c>
    </row>
    <row r="1519" spans="3:6">
      <c r="C1519" s="180" t="s">
        <v>1626</v>
      </c>
      <c r="D1519" s="179">
        <v>45570901</v>
      </c>
      <c r="E1519" s="179">
        <v>24887136</v>
      </c>
      <c r="F1519" s="179">
        <v>24887135.629999999</v>
      </c>
    </row>
    <row r="1520" spans="3:6">
      <c r="C1520" s="180" t="s">
        <v>1627</v>
      </c>
      <c r="D1520" s="179">
        <v>10000000</v>
      </c>
      <c r="E1520" s="179">
        <v>0</v>
      </c>
      <c r="F1520" s="179">
        <v>0</v>
      </c>
    </row>
    <row r="1521" spans="3:6">
      <c r="C1521" s="180" t="s">
        <v>1628</v>
      </c>
      <c r="D1521" s="179">
        <v>10000000</v>
      </c>
      <c r="E1521" s="179">
        <v>0</v>
      </c>
      <c r="F1521" s="179">
        <v>0</v>
      </c>
    </row>
    <row r="1522" spans="3:6">
      <c r="C1522" s="180" t="s">
        <v>1629</v>
      </c>
      <c r="D1522" s="179">
        <v>130371036</v>
      </c>
      <c r="E1522" s="179">
        <v>8000000</v>
      </c>
      <c r="F1522" s="179">
        <v>0</v>
      </c>
    </row>
    <row r="1523" spans="3:6">
      <c r="C1523" s="180" t="s">
        <v>1630</v>
      </c>
      <c r="D1523" s="179">
        <v>7278512</v>
      </c>
      <c r="E1523" s="179">
        <v>100</v>
      </c>
      <c r="F1523" s="179">
        <v>0</v>
      </c>
    </row>
    <row r="1524" spans="3:6">
      <c r="C1524" s="180" t="s">
        <v>1631</v>
      </c>
      <c r="D1524" s="179">
        <v>685956</v>
      </c>
      <c r="E1524" s="179">
        <v>0</v>
      </c>
      <c r="F1524" s="179">
        <v>0</v>
      </c>
    </row>
    <row r="1525" spans="3:6">
      <c r="C1525" s="180" t="s">
        <v>1632</v>
      </c>
      <c r="D1525" s="179">
        <v>21530521</v>
      </c>
      <c r="E1525" s="179">
        <v>1530521</v>
      </c>
      <c r="F1525" s="179">
        <v>0</v>
      </c>
    </row>
    <row r="1526" spans="3:6">
      <c r="C1526" s="180" t="s">
        <v>1633</v>
      </c>
      <c r="D1526" s="179">
        <v>2000000</v>
      </c>
      <c r="E1526" s="179">
        <v>21858244</v>
      </c>
      <c r="F1526" s="179">
        <v>15936636.949999999</v>
      </c>
    </row>
    <row r="1527" spans="3:6">
      <c r="C1527" s="180" t="s">
        <v>1634</v>
      </c>
      <c r="D1527" s="179">
        <v>100000000</v>
      </c>
      <c r="E1527" s="179">
        <v>100000000</v>
      </c>
      <c r="F1527" s="179">
        <v>100000000</v>
      </c>
    </row>
    <row r="1528" spans="3:6">
      <c r="C1528" s="180" t="s">
        <v>1635</v>
      </c>
      <c r="D1528" s="179">
        <v>7264502</v>
      </c>
      <c r="E1528" s="179">
        <v>3416916.32</v>
      </c>
      <c r="F1528" s="179">
        <v>0</v>
      </c>
    </row>
    <row r="1529" spans="3:6">
      <c r="C1529" s="180" t="s">
        <v>1636</v>
      </c>
      <c r="D1529" s="179">
        <v>13310723</v>
      </c>
      <c r="E1529" s="179">
        <v>2645188</v>
      </c>
      <c r="F1529" s="179">
        <v>0</v>
      </c>
    </row>
    <row r="1530" spans="3:6">
      <c r="C1530" s="180" t="s">
        <v>1637</v>
      </c>
      <c r="D1530" s="179">
        <v>101397996</v>
      </c>
      <c r="E1530" s="179">
        <v>165085676</v>
      </c>
      <c r="F1530" s="179">
        <v>165081134.10999998</v>
      </c>
    </row>
    <row r="1531" spans="3:6">
      <c r="C1531" s="180" t="s">
        <v>1638</v>
      </c>
      <c r="D1531" s="179">
        <v>7281033</v>
      </c>
      <c r="E1531" s="179">
        <v>100</v>
      </c>
      <c r="F1531" s="179">
        <v>0</v>
      </c>
    </row>
    <row r="1532" spans="3:6">
      <c r="C1532" s="180" t="s">
        <v>1639</v>
      </c>
      <c r="D1532" s="179">
        <v>25000000</v>
      </c>
      <c r="E1532" s="179">
        <v>1000</v>
      </c>
      <c r="F1532" s="179">
        <v>0</v>
      </c>
    </row>
    <row r="1533" spans="3:6">
      <c r="C1533" s="180" t="s">
        <v>1640</v>
      </c>
      <c r="D1533" s="179">
        <v>0</v>
      </c>
      <c r="E1533" s="179">
        <v>3261695.47</v>
      </c>
      <c r="F1533" s="179">
        <v>1619007.38</v>
      </c>
    </row>
    <row r="1534" spans="3:6">
      <c r="C1534" s="180" t="s">
        <v>1641</v>
      </c>
      <c r="D1534" s="179">
        <v>78000000</v>
      </c>
      <c r="E1534" s="179">
        <v>500000</v>
      </c>
      <c r="F1534" s="179">
        <v>0</v>
      </c>
    </row>
    <row r="1535" spans="3:6">
      <c r="C1535" s="180" t="s">
        <v>1642</v>
      </c>
      <c r="D1535" s="179">
        <v>5050000</v>
      </c>
      <c r="E1535" s="179">
        <v>1000</v>
      </c>
      <c r="F1535" s="179">
        <v>0</v>
      </c>
    </row>
    <row r="1536" spans="3:6">
      <c r="C1536" s="180" t="s">
        <v>1643</v>
      </c>
      <c r="D1536" s="179">
        <v>0</v>
      </c>
      <c r="E1536" s="179">
        <v>3590411.6</v>
      </c>
      <c r="F1536" s="179">
        <v>1765176.76</v>
      </c>
    </row>
    <row r="1537" spans="3:6">
      <c r="C1537" s="180" t="s">
        <v>1924</v>
      </c>
      <c r="D1537" s="179">
        <v>0</v>
      </c>
      <c r="E1537" s="179">
        <v>2000000</v>
      </c>
      <c r="F1537" s="179">
        <v>1548853.9</v>
      </c>
    </row>
    <row r="1538" spans="3:6">
      <c r="C1538" s="180" t="s">
        <v>1644</v>
      </c>
      <c r="D1538" s="179">
        <v>7281426</v>
      </c>
      <c r="E1538" s="179">
        <v>102761.65</v>
      </c>
      <c r="F1538" s="179">
        <v>0</v>
      </c>
    </row>
    <row r="1539" spans="3:6">
      <c r="C1539" s="180" t="s">
        <v>1865</v>
      </c>
      <c r="D1539" s="179">
        <v>0</v>
      </c>
      <c r="E1539" s="179">
        <v>30000000</v>
      </c>
      <c r="F1539" s="179">
        <v>15496847.1</v>
      </c>
    </row>
    <row r="1540" spans="3:6">
      <c r="C1540" s="180" t="s">
        <v>1866</v>
      </c>
      <c r="D1540" s="179">
        <v>0</v>
      </c>
      <c r="E1540" s="179">
        <v>10000000</v>
      </c>
      <c r="F1540" s="179">
        <v>9991547.1699999999</v>
      </c>
    </row>
    <row r="1541" spans="3:6">
      <c r="C1541" s="180" t="s">
        <v>1645</v>
      </c>
      <c r="D1541" s="179">
        <v>10000000</v>
      </c>
      <c r="E1541" s="179">
        <v>9500000</v>
      </c>
      <c r="F1541" s="179">
        <v>9500000</v>
      </c>
    </row>
    <row r="1542" spans="3:6">
      <c r="C1542" s="180" t="s">
        <v>1646</v>
      </c>
      <c r="D1542" s="179">
        <v>2803805</v>
      </c>
      <c r="E1542" s="179">
        <v>0</v>
      </c>
      <c r="F1542" s="179">
        <v>0</v>
      </c>
    </row>
    <row r="1543" spans="3:6">
      <c r="C1543" s="180" t="s">
        <v>1647</v>
      </c>
      <c r="D1543" s="179">
        <v>30820896</v>
      </c>
      <c r="E1543" s="179">
        <v>62698397.719999999</v>
      </c>
      <c r="F1543" s="179">
        <v>36300000</v>
      </c>
    </row>
    <row r="1544" spans="3:6">
      <c r="C1544" s="178" t="s">
        <v>323</v>
      </c>
      <c r="D1544" s="179">
        <v>8256000</v>
      </c>
      <c r="E1544" s="179">
        <v>47554994.149999999</v>
      </c>
      <c r="F1544" s="179">
        <v>43505806.089999996</v>
      </c>
    </row>
    <row r="1545" spans="3:6">
      <c r="C1545" s="180" t="s">
        <v>1648</v>
      </c>
      <c r="D1545" s="179">
        <v>0</v>
      </c>
      <c r="E1545" s="179">
        <v>33798994.149999999</v>
      </c>
      <c r="F1545" s="179">
        <v>29857680.170000002</v>
      </c>
    </row>
    <row r="1546" spans="3:6">
      <c r="C1546" s="180" t="s">
        <v>1637</v>
      </c>
      <c r="D1546" s="179">
        <v>8256000</v>
      </c>
      <c r="E1546" s="179">
        <v>8256000</v>
      </c>
      <c r="F1546" s="179">
        <v>8149489.9100000001</v>
      </c>
    </row>
    <row r="1547" spans="3:6">
      <c r="C1547" s="180" t="s">
        <v>1977</v>
      </c>
      <c r="D1547" s="179">
        <v>0</v>
      </c>
      <c r="E1547" s="179">
        <v>5500000</v>
      </c>
      <c r="F1547" s="179">
        <v>5498636.0099999998</v>
      </c>
    </row>
    <row r="1548" spans="3:6">
      <c r="C1548" s="68" t="s">
        <v>355</v>
      </c>
      <c r="D1548" s="169">
        <v>1141004658</v>
      </c>
      <c r="E1548" s="169">
        <v>1640874007.4100001</v>
      </c>
      <c r="F1548" s="169">
        <v>1489326206.7800002</v>
      </c>
    </row>
    <row r="1549" spans="3:6">
      <c r="C1549" s="178" t="s">
        <v>322</v>
      </c>
      <c r="D1549" s="179">
        <v>1124202528</v>
      </c>
      <c r="E1549" s="179">
        <v>1591727828.4100001</v>
      </c>
      <c r="F1549" s="179">
        <v>1446316297.1000001</v>
      </c>
    </row>
    <row r="1550" spans="3:6">
      <c r="C1550" s="180" t="s">
        <v>1649</v>
      </c>
      <c r="D1550" s="179">
        <v>170900000</v>
      </c>
      <c r="E1550" s="179">
        <v>364900000</v>
      </c>
      <c r="F1550" s="179">
        <v>275309270.08999997</v>
      </c>
    </row>
    <row r="1551" spans="3:6">
      <c r="C1551" s="180" t="s">
        <v>1925</v>
      </c>
      <c r="D1551" s="179">
        <v>0</v>
      </c>
      <c r="E1551" s="179">
        <v>2400000</v>
      </c>
      <c r="F1551" s="179">
        <v>363412.79</v>
      </c>
    </row>
    <row r="1552" spans="3:6">
      <c r="C1552" s="180" t="s">
        <v>1650</v>
      </c>
      <c r="D1552" s="179">
        <v>3355957</v>
      </c>
      <c r="E1552" s="179">
        <v>0</v>
      </c>
      <c r="F1552" s="179">
        <v>0</v>
      </c>
    </row>
    <row r="1553" spans="3:6">
      <c r="C1553" s="180" t="s">
        <v>1926</v>
      </c>
      <c r="D1553" s="179">
        <v>0</v>
      </c>
      <c r="E1553" s="179">
        <v>2202986</v>
      </c>
      <c r="F1553" s="179">
        <v>326679.59999999998</v>
      </c>
    </row>
    <row r="1554" spans="3:6">
      <c r="C1554" s="180" t="s">
        <v>1651</v>
      </c>
      <c r="D1554" s="179">
        <v>31984150</v>
      </c>
      <c r="E1554" s="179">
        <v>53908892</v>
      </c>
      <c r="F1554" s="179">
        <v>53908892</v>
      </c>
    </row>
    <row r="1555" spans="3:6">
      <c r="C1555" s="180" t="s">
        <v>1652</v>
      </c>
      <c r="D1555" s="179">
        <v>25587303</v>
      </c>
      <c r="E1555" s="179">
        <v>20000000</v>
      </c>
      <c r="F1555" s="179">
        <v>20000000</v>
      </c>
    </row>
    <row r="1556" spans="3:6">
      <c r="C1556" s="180" t="s">
        <v>2001</v>
      </c>
      <c r="D1556" s="179">
        <v>8000000</v>
      </c>
      <c r="E1556" s="179">
        <v>0</v>
      </c>
      <c r="F1556" s="179">
        <v>0</v>
      </c>
    </row>
    <row r="1557" spans="3:6">
      <c r="C1557" s="180" t="s">
        <v>1653</v>
      </c>
      <c r="D1557" s="179">
        <v>222022862</v>
      </c>
      <c r="E1557" s="179">
        <v>179594970</v>
      </c>
      <c r="F1557" s="179">
        <v>179594726.79000002</v>
      </c>
    </row>
    <row r="1558" spans="3:6">
      <c r="C1558" s="180" t="s">
        <v>1654</v>
      </c>
      <c r="D1558" s="179">
        <v>259163406</v>
      </c>
      <c r="E1558" s="179">
        <v>392835174</v>
      </c>
      <c r="F1558" s="179">
        <v>385217123.38999999</v>
      </c>
    </row>
    <row r="1559" spans="3:6">
      <c r="C1559" s="180" t="s">
        <v>1655</v>
      </c>
      <c r="D1559" s="179">
        <v>5045444</v>
      </c>
      <c r="E1559" s="179">
        <v>3332341</v>
      </c>
      <c r="F1559" s="179">
        <v>1330936.29</v>
      </c>
    </row>
    <row r="1560" spans="3:6">
      <c r="C1560" s="180" t="s">
        <v>1927</v>
      </c>
      <c r="D1560" s="179">
        <v>0</v>
      </c>
      <c r="E1560" s="179">
        <v>7211815</v>
      </c>
      <c r="F1560" s="179">
        <v>3846301.34</v>
      </c>
    </row>
    <row r="1561" spans="3:6">
      <c r="C1561" s="180" t="s">
        <v>1928</v>
      </c>
      <c r="D1561" s="179">
        <v>0</v>
      </c>
      <c r="E1561" s="179">
        <v>2495506</v>
      </c>
      <c r="F1561" s="179">
        <v>1330936.29</v>
      </c>
    </row>
    <row r="1562" spans="3:6">
      <c r="C1562" s="180" t="s">
        <v>1929</v>
      </c>
      <c r="D1562" s="179">
        <v>0</v>
      </c>
      <c r="E1562" s="179">
        <v>4000000</v>
      </c>
      <c r="F1562" s="179">
        <v>1625154.44</v>
      </c>
    </row>
    <row r="1563" spans="3:6">
      <c r="C1563" s="180" t="s">
        <v>1656</v>
      </c>
      <c r="D1563" s="179">
        <v>28835516</v>
      </c>
      <c r="E1563" s="179">
        <v>60512876.009999998</v>
      </c>
      <c r="F1563" s="179">
        <v>55973368.079999998</v>
      </c>
    </row>
    <row r="1564" spans="3:6">
      <c r="C1564" s="180" t="s">
        <v>1657</v>
      </c>
      <c r="D1564" s="179">
        <v>1394931</v>
      </c>
      <c r="E1564" s="179">
        <v>1799596</v>
      </c>
      <c r="F1564" s="179">
        <v>0</v>
      </c>
    </row>
    <row r="1565" spans="3:6">
      <c r="C1565" s="180" t="s">
        <v>1944</v>
      </c>
      <c r="D1565" s="179">
        <v>0</v>
      </c>
      <c r="E1565" s="179">
        <v>8000000</v>
      </c>
      <c r="F1565" s="179">
        <v>4200743.43</v>
      </c>
    </row>
    <row r="1566" spans="3:6">
      <c r="C1566" s="180" t="s">
        <v>1658</v>
      </c>
      <c r="D1566" s="179">
        <v>0</v>
      </c>
      <c r="E1566" s="179">
        <v>8462532.6600000001</v>
      </c>
      <c r="F1566" s="179">
        <v>0</v>
      </c>
    </row>
    <row r="1567" spans="3:6">
      <c r="C1567" s="180" t="s">
        <v>1659</v>
      </c>
      <c r="D1567" s="179">
        <v>17690642</v>
      </c>
      <c r="E1567" s="179">
        <v>4000000</v>
      </c>
      <c r="F1567" s="179">
        <v>0</v>
      </c>
    </row>
    <row r="1568" spans="3:6">
      <c r="C1568" s="180" t="s">
        <v>1660</v>
      </c>
      <c r="D1568" s="179">
        <v>67437623</v>
      </c>
      <c r="E1568" s="179">
        <v>62797736</v>
      </c>
      <c r="F1568" s="179">
        <v>62797736</v>
      </c>
    </row>
    <row r="1569" spans="3:6">
      <c r="C1569" s="180" t="s">
        <v>1661</v>
      </c>
      <c r="D1569" s="179">
        <v>26976614</v>
      </c>
      <c r="E1569" s="179">
        <v>6976614</v>
      </c>
      <c r="F1569" s="179">
        <v>0</v>
      </c>
    </row>
    <row r="1570" spans="3:6">
      <c r="C1570" s="180" t="s">
        <v>1662</v>
      </c>
      <c r="D1570" s="179">
        <v>6195995</v>
      </c>
      <c r="E1570" s="179">
        <v>1695995</v>
      </c>
      <c r="F1570" s="179">
        <v>0</v>
      </c>
    </row>
    <row r="1571" spans="3:6">
      <c r="C1571" s="180" t="s">
        <v>1663</v>
      </c>
      <c r="D1571" s="179">
        <v>10000000</v>
      </c>
      <c r="E1571" s="179">
        <v>2500000</v>
      </c>
      <c r="F1571" s="179">
        <v>0</v>
      </c>
    </row>
    <row r="1572" spans="3:6">
      <c r="C1572" s="180" t="s">
        <v>1664</v>
      </c>
      <c r="D1572" s="179">
        <v>239612085</v>
      </c>
      <c r="E1572" s="179">
        <v>402100794.74000001</v>
      </c>
      <c r="F1572" s="179">
        <v>400491016.56999999</v>
      </c>
    </row>
    <row r="1573" spans="3:6">
      <c r="C1573" s="178" t="s">
        <v>323</v>
      </c>
      <c r="D1573" s="179">
        <v>16802130</v>
      </c>
      <c r="E1573" s="179">
        <v>16802130</v>
      </c>
      <c r="F1573" s="179">
        <v>13328948.859999999</v>
      </c>
    </row>
    <row r="1574" spans="3:6">
      <c r="C1574" s="180" t="s">
        <v>1664</v>
      </c>
      <c r="D1574" s="179">
        <v>16802130</v>
      </c>
      <c r="E1574" s="179">
        <v>16802130</v>
      </c>
      <c r="F1574" s="179">
        <v>13328948.859999999</v>
      </c>
    </row>
    <row r="1575" spans="3:6">
      <c r="C1575" s="178" t="s">
        <v>324</v>
      </c>
      <c r="D1575" s="179">
        <v>0</v>
      </c>
      <c r="E1575" s="179">
        <v>5591110</v>
      </c>
      <c r="F1575" s="179">
        <v>5591109.9199999999</v>
      </c>
    </row>
    <row r="1576" spans="3:6">
      <c r="C1576" s="180" t="s">
        <v>1656</v>
      </c>
      <c r="D1576" s="179">
        <v>0</v>
      </c>
      <c r="E1576" s="179">
        <v>5591110</v>
      </c>
      <c r="F1576" s="179">
        <v>5591109.9199999999</v>
      </c>
    </row>
    <row r="1577" spans="3:6">
      <c r="C1577" s="178" t="s">
        <v>325</v>
      </c>
      <c r="D1577" s="179">
        <v>0</v>
      </c>
      <c r="E1577" s="179">
        <v>26752939</v>
      </c>
      <c r="F1577" s="179">
        <v>24089850.899999999</v>
      </c>
    </row>
    <row r="1578" spans="3:6">
      <c r="C1578" s="180" t="s">
        <v>1649</v>
      </c>
      <c r="D1578" s="179">
        <v>0</v>
      </c>
      <c r="E1578" s="179">
        <v>2662421</v>
      </c>
      <c r="F1578" s="179">
        <v>0</v>
      </c>
    </row>
    <row r="1579" spans="3:6">
      <c r="C1579" s="180" t="s">
        <v>1664</v>
      </c>
      <c r="D1579" s="179">
        <v>0</v>
      </c>
      <c r="E1579" s="179">
        <v>24090518</v>
      </c>
      <c r="F1579" s="179">
        <v>24089850.899999999</v>
      </c>
    </row>
    <row r="1580" spans="3:6">
      <c r="C1580" s="68" t="s">
        <v>356</v>
      </c>
      <c r="D1580" s="169">
        <v>883749625</v>
      </c>
      <c r="E1580" s="169">
        <v>921545768.37000012</v>
      </c>
      <c r="F1580" s="169">
        <v>775148725.3499999</v>
      </c>
    </row>
    <row r="1581" spans="3:6">
      <c r="C1581" s="178" t="s">
        <v>322</v>
      </c>
      <c r="D1581" s="179">
        <v>768749625</v>
      </c>
      <c r="E1581" s="179">
        <v>807961768.37000012</v>
      </c>
      <c r="F1581" s="179">
        <v>663918240.32999992</v>
      </c>
    </row>
    <row r="1582" spans="3:6">
      <c r="C1582" s="180" t="s">
        <v>1665</v>
      </c>
      <c r="D1582" s="179">
        <v>66837546</v>
      </c>
      <c r="E1582" s="179">
        <v>70980856</v>
      </c>
      <c r="F1582" s="179">
        <v>70948213.980000004</v>
      </c>
    </row>
    <row r="1583" spans="3:6">
      <c r="C1583" s="180" t="s">
        <v>2002</v>
      </c>
      <c r="D1583" s="179">
        <v>12600000</v>
      </c>
      <c r="E1583" s="179">
        <v>0</v>
      </c>
      <c r="F1583" s="179">
        <v>0</v>
      </c>
    </row>
    <row r="1584" spans="3:6">
      <c r="C1584" s="180" t="s">
        <v>1666</v>
      </c>
      <c r="D1584" s="179">
        <v>47785043</v>
      </c>
      <c r="E1584" s="179">
        <v>47785043</v>
      </c>
      <c r="F1584" s="179">
        <v>25093940.25</v>
      </c>
    </row>
    <row r="1585" spans="3:6">
      <c r="C1585" s="180" t="s">
        <v>1667</v>
      </c>
      <c r="D1585" s="179">
        <v>100000000</v>
      </c>
      <c r="E1585" s="179">
        <v>30000000</v>
      </c>
      <c r="F1585" s="179">
        <v>0</v>
      </c>
    </row>
    <row r="1586" spans="3:6">
      <c r="C1586" s="180" t="s">
        <v>1668</v>
      </c>
      <c r="D1586" s="179">
        <v>38876602</v>
      </c>
      <c r="E1586" s="179">
        <v>49727898</v>
      </c>
      <c r="F1586" s="179">
        <v>49727897.390000001</v>
      </c>
    </row>
    <row r="1587" spans="3:6">
      <c r="C1587" s="180" t="s">
        <v>1669</v>
      </c>
      <c r="D1587" s="179">
        <v>5000000</v>
      </c>
      <c r="E1587" s="179">
        <v>3000000</v>
      </c>
      <c r="F1587" s="179">
        <v>0</v>
      </c>
    </row>
    <row r="1588" spans="3:6">
      <c r="C1588" s="180" t="s">
        <v>1670</v>
      </c>
      <c r="D1588" s="179">
        <v>2080338</v>
      </c>
      <c r="E1588" s="179">
        <v>6796334</v>
      </c>
      <c r="F1588" s="179">
        <v>4099039.7</v>
      </c>
    </row>
    <row r="1589" spans="3:6">
      <c r="C1589" s="180" t="s">
        <v>1671</v>
      </c>
      <c r="D1589" s="179">
        <v>1787840</v>
      </c>
      <c r="E1589" s="179">
        <v>1572505</v>
      </c>
      <c r="F1589" s="179">
        <v>0</v>
      </c>
    </row>
    <row r="1590" spans="3:6">
      <c r="C1590" s="180" t="s">
        <v>1672</v>
      </c>
      <c r="D1590" s="179">
        <v>65220743</v>
      </c>
      <c r="E1590" s="179">
        <v>24468536</v>
      </c>
      <c r="F1590" s="179">
        <v>0</v>
      </c>
    </row>
    <row r="1591" spans="3:6">
      <c r="C1591" s="180" t="s">
        <v>1673</v>
      </c>
      <c r="D1591" s="179">
        <v>3148512</v>
      </c>
      <c r="E1591" s="179">
        <v>2933177</v>
      </c>
      <c r="F1591" s="179">
        <v>0</v>
      </c>
    </row>
    <row r="1592" spans="3:6">
      <c r="C1592" s="180" t="s">
        <v>1674</v>
      </c>
      <c r="D1592" s="179">
        <v>0</v>
      </c>
      <c r="E1592" s="179">
        <v>10086995.189999999</v>
      </c>
      <c r="F1592" s="179">
        <v>5801442.9100000001</v>
      </c>
    </row>
    <row r="1593" spans="3:6">
      <c r="C1593" s="180" t="s">
        <v>1675</v>
      </c>
      <c r="D1593" s="179">
        <v>3534444</v>
      </c>
      <c r="E1593" s="179">
        <v>3319109</v>
      </c>
      <c r="F1593" s="179">
        <v>1945764.71</v>
      </c>
    </row>
    <row r="1594" spans="3:6">
      <c r="C1594" s="180" t="s">
        <v>1676</v>
      </c>
      <c r="D1594" s="179">
        <v>99753891</v>
      </c>
      <c r="E1594" s="179">
        <v>313125986</v>
      </c>
      <c r="F1594" s="179">
        <v>312730710.41999996</v>
      </c>
    </row>
    <row r="1595" spans="3:6">
      <c r="C1595" s="180" t="s">
        <v>1677</v>
      </c>
      <c r="D1595" s="179">
        <v>21660226</v>
      </c>
      <c r="E1595" s="179">
        <v>10000000</v>
      </c>
      <c r="F1595" s="179">
        <v>10000000</v>
      </c>
    </row>
    <row r="1596" spans="3:6">
      <c r="C1596" s="180" t="s">
        <v>1678</v>
      </c>
      <c r="D1596" s="179">
        <v>5000000</v>
      </c>
      <c r="E1596" s="179">
        <v>5093472</v>
      </c>
      <c r="F1596" s="179">
        <v>2041543.08</v>
      </c>
    </row>
    <row r="1597" spans="3:6">
      <c r="C1597" s="180" t="s">
        <v>1679</v>
      </c>
      <c r="D1597" s="179">
        <v>35607958</v>
      </c>
      <c r="E1597" s="179">
        <v>28486366</v>
      </c>
      <c r="F1597" s="179">
        <v>28477244.859999999</v>
      </c>
    </row>
    <row r="1598" spans="3:6">
      <c r="C1598" s="180" t="s">
        <v>1680</v>
      </c>
      <c r="D1598" s="179">
        <v>36368030</v>
      </c>
      <c r="E1598" s="179">
        <v>59301361.829999998</v>
      </c>
      <c r="F1598" s="179">
        <v>32298159.789999999</v>
      </c>
    </row>
    <row r="1599" spans="3:6">
      <c r="C1599" s="180" t="s">
        <v>1681</v>
      </c>
      <c r="D1599" s="179">
        <v>123841896</v>
      </c>
      <c r="E1599" s="179">
        <v>87202259</v>
      </c>
      <c r="F1599" s="179">
        <v>85463431.180000007</v>
      </c>
    </row>
    <row r="1600" spans="3:6">
      <c r="C1600" s="180" t="s">
        <v>1682</v>
      </c>
      <c r="D1600" s="179">
        <v>24700</v>
      </c>
      <c r="E1600" s="179">
        <v>0</v>
      </c>
      <c r="F1600" s="179">
        <v>0</v>
      </c>
    </row>
    <row r="1601" spans="3:6">
      <c r="C1601" s="180" t="s">
        <v>1683</v>
      </c>
      <c r="D1601" s="179">
        <v>20000000</v>
      </c>
      <c r="E1601" s="179">
        <v>35500000</v>
      </c>
      <c r="F1601" s="179">
        <v>35290852.060000002</v>
      </c>
    </row>
    <row r="1602" spans="3:6">
      <c r="C1602" s="180" t="s">
        <v>1684</v>
      </c>
      <c r="D1602" s="179">
        <v>5000000</v>
      </c>
      <c r="E1602" s="179">
        <v>1000</v>
      </c>
      <c r="F1602" s="179">
        <v>0</v>
      </c>
    </row>
    <row r="1603" spans="3:6">
      <c r="C1603" s="180" t="s">
        <v>1685</v>
      </c>
      <c r="D1603" s="179">
        <v>74621856</v>
      </c>
      <c r="E1603" s="179">
        <v>18580870.350000001</v>
      </c>
      <c r="F1603" s="179">
        <v>0</v>
      </c>
    </row>
    <row r="1604" spans="3:6">
      <c r="C1604" s="178" t="s">
        <v>323</v>
      </c>
      <c r="D1604" s="179">
        <v>115000000</v>
      </c>
      <c r="E1604" s="179">
        <v>113584000</v>
      </c>
      <c r="F1604" s="179">
        <v>111230485.02000001</v>
      </c>
    </row>
    <row r="1605" spans="3:6">
      <c r="C1605" s="180" t="s">
        <v>1686</v>
      </c>
      <c r="D1605" s="179">
        <v>10000000</v>
      </c>
      <c r="E1605" s="179">
        <v>10000000</v>
      </c>
      <c r="F1605" s="179">
        <v>7646591.8700000001</v>
      </c>
    </row>
    <row r="1606" spans="3:6">
      <c r="C1606" s="180" t="s">
        <v>1684</v>
      </c>
      <c r="D1606" s="179">
        <v>105000000</v>
      </c>
      <c r="E1606" s="179">
        <v>103584000</v>
      </c>
      <c r="F1606" s="179">
        <v>103583893.15000001</v>
      </c>
    </row>
    <row r="1607" spans="3:6">
      <c r="C1607" s="68" t="s">
        <v>357</v>
      </c>
      <c r="D1607" s="169">
        <v>23638967274</v>
      </c>
      <c r="E1607" s="169">
        <v>31108636682.349998</v>
      </c>
      <c r="F1607" s="169">
        <v>24062940886.07</v>
      </c>
    </row>
    <row r="1608" spans="3:6">
      <c r="C1608" s="178" t="s">
        <v>322</v>
      </c>
      <c r="D1608" s="179">
        <v>8185911633</v>
      </c>
      <c r="E1608" s="179">
        <v>17221946856.289997</v>
      </c>
      <c r="F1608" s="179">
        <v>14634602154.129997</v>
      </c>
    </row>
    <row r="1609" spans="3:6">
      <c r="C1609" s="180" t="s">
        <v>1687</v>
      </c>
      <c r="D1609" s="179">
        <v>7362516</v>
      </c>
      <c r="E1609" s="179">
        <v>6285842</v>
      </c>
      <c r="F1609" s="179">
        <v>3578192.41</v>
      </c>
    </row>
    <row r="1610" spans="3:6">
      <c r="C1610" s="180" t="s">
        <v>1688</v>
      </c>
      <c r="D1610" s="179">
        <v>1000000</v>
      </c>
      <c r="E1610" s="179">
        <v>1000000</v>
      </c>
      <c r="F1610" s="179">
        <v>106747</v>
      </c>
    </row>
    <row r="1611" spans="3:6">
      <c r="C1611" s="180" t="s">
        <v>1689</v>
      </c>
      <c r="D1611" s="179">
        <v>194161377</v>
      </c>
      <c r="E1611" s="179">
        <v>194161377</v>
      </c>
      <c r="F1611" s="179">
        <v>103779768.70999999</v>
      </c>
    </row>
    <row r="1612" spans="3:6">
      <c r="C1612" s="180" t="s">
        <v>1690</v>
      </c>
      <c r="D1612" s="179">
        <v>25000000</v>
      </c>
      <c r="E1612" s="179">
        <v>27854000</v>
      </c>
      <c r="F1612" s="179">
        <v>0</v>
      </c>
    </row>
    <row r="1613" spans="3:6">
      <c r="C1613" s="180" t="s">
        <v>1691</v>
      </c>
      <c r="D1613" s="179">
        <v>6228157</v>
      </c>
      <c r="E1613" s="179">
        <v>5783249</v>
      </c>
      <c r="F1613" s="179">
        <v>0</v>
      </c>
    </row>
    <row r="1614" spans="3:6">
      <c r="C1614" s="180" t="s">
        <v>1836</v>
      </c>
      <c r="D1614" s="179">
        <v>0</v>
      </c>
      <c r="E1614" s="179">
        <v>145284994.09999999</v>
      </c>
      <c r="F1614" s="179">
        <v>130559873.38</v>
      </c>
    </row>
    <row r="1615" spans="3:6">
      <c r="C1615" s="180" t="s">
        <v>1957</v>
      </c>
      <c r="D1615" s="179">
        <v>0</v>
      </c>
      <c r="E1615" s="179">
        <v>999500000</v>
      </c>
      <c r="F1615" s="179">
        <v>999499187.82000005</v>
      </c>
    </row>
    <row r="1616" spans="3:6">
      <c r="C1616" s="180" t="s">
        <v>1692</v>
      </c>
      <c r="D1616" s="179">
        <v>4329132</v>
      </c>
      <c r="E1616" s="179">
        <v>5743940</v>
      </c>
      <c r="F1616" s="179">
        <v>0</v>
      </c>
    </row>
    <row r="1617" spans="3:6">
      <c r="C1617" s="180" t="s">
        <v>1867</v>
      </c>
      <c r="D1617" s="179">
        <v>0</v>
      </c>
      <c r="E1617" s="179">
        <v>66416602.670000002</v>
      </c>
      <c r="F1617" s="179">
        <v>64438448.109999999</v>
      </c>
    </row>
    <row r="1618" spans="3:6">
      <c r="C1618" s="180" t="s">
        <v>1693</v>
      </c>
      <c r="D1618" s="179">
        <v>2513122</v>
      </c>
      <c r="E1618" s="179">
        <v>4255865</v>
      </c>
      <c r="F1618" s="179">
        <v>2901639.05</v>
      </c>
    </row>
    <row r="1619" spans="3:6">
      <c r="C1619" s="180" t="s">
        <v>1694</v>
      </c>
      <c r="D1619" s="179">
        <v>150000000</v>
      </c>
      <c r="E1619" s="179">
        <v>150000000</v>
      </c>
      <c r="F1619" s="179">
        <v>103850495.23999999</v>
      </c>
    </row>
    <row r="1620" spans="3:6">
      <c r="C1620" s="180" t="s">
        <v>1695</v>
      </c>
      <c r="D1620" s="179">
        <v>1300000000</v>
      </c>
      <c r="E1620" s="179">
        <v>1670875994</v>
      </c>
      <c r="F1620" s="179">
        <v>1667879894.3099997</v>
      </c>
    </row>
    <row r="1621" spans="3:6">
      <c r="C1621" s="180" t="s">
        <v>1696</v>
      </c>
      <c r="D1621" s="179">
        <v>0</v>
      </c>
      <c r="E1621" s="179">
        <v>14103940</v>
      </c>
      <c r="F1621" s="179">
        <v>5079327.55</v>
      </c>
    </row>
    <row r="1622" spans="3:6">
      <c r="C1622" s="180" t="s">
        <v>1697</v>
      </c>
      <c r="D1622" s="179">
        <v>9000000</v>
      </c>
      <c r="E1622" s="179">
        <v>8098341.2000000002</v>
      </c>
      <c r="F1622" s="179">
        <v>0</v>
      </c>
    </row>
    <row r="1623" spans="3:6">
      <c r="C1623" s="180" t="s">
        <v>1698</v>
      </c>
      <c r="D1623" s="179">
        <v>77011014</v>
      </c>
      <c r="E1623" s="179">
        <v>30916559</v>
      </c>
      <c r="F1623" s="179">
        <v>30916557.940000001</v>
      </c>
    </row>
    <row r="1624" spans="3:6">
      <c r="C1624" s="180" t="s">
        <v>1699</v>
      </c>
      <c r="D1624" s="179">
        <v>2000000</v>
      </c>
      <c r="E1624" s="179">
        <v>0</v>
      </c>
      <c r="F1624" s="179">
        <v>0</v>
      </c>
    </row>
    <row r="1625" spans="3:6">
      <c r="C1625" s="180" t="s">
        <v>2003</v>
      </c>
      <c r="D1625" s="179">
        <v>0</v>
      </c>
      <c r="E1625" s="179">
        <v>25298589.18</v>
      </c>
      <c r="F1625" s="179">
        <v>22768730.260000002</v>
      </c>
    </row>
    <row r="1626" spans="3:6">
      <c r="C1626" s="180" t="s">
        <v>1700</v>
      </c>
      <c r="D1626" s="179">
        <v>65535117</v>
      </c>
      <c r="E1626" s="179">
        <v>210473833</v>
      </c>
      <c r="F1626" s="179">
        <v>182775889.31000003</v>
      </c>
    </row>
    <row r="1627" spans="3:6">
      <c r="C1627" s="180" t="s">
        <v>1701</v>
      </c>
      <c r="D1627" s="179">
        <v>610000001</v>
      </c>
      <c r="E1627" s="179">
        <v>2825000001</v>
      </c>
      <c r="F1627" s="179">
        <v>2385010180.1199999</v>
      </c>
    </row>
    <row r="1628" spans="3:6">
      <c r="C1628" s="180" t="s">
        <v>1702</v>
      </c>
      <c r="D1628" s="179">
        <v>0</v>
      </c>
      <c r="E1628" s="179">
        <v>24071769.399999999</v>
      </c>
      <c r="F1628" s="179">
        <v>16495436.5</v>
      </c>
    </row>
    <row r="1629" spans="3:6">
      <c r="C1629" s="180" t="s">
        <v>1703</v>
      </c>
      <c r="D1629" s="179">
        <v>0</v>
      </c>
      <c r="E1629" s="179">
        <v>407807367.99999994</v>
      </c>
      <c r="F1629" s="179">
        <v>205855589.82000002</v>
      </c>
    </row>
    <row r="1630" spans="3:6">
      <c r="C1630" s="180" t="s">
        <v>1704</v>
      </c>
      <c r="D1630" s="179">
        <v>779207</v>
      </c>
      <c r="E1630" s="179">
        <v>2183347</v>
      </c>
      <c r="F1630" s="179">
        <v>2180688.81</v>
      </c>
    </row>
    <row r="1631" spans="3:6">
      <c r="C1631" s="180" t="s">
        <v>1705</v>
      </c>
      <c r="D1631" s="179">
        <v>940000000</v>
      </c>
      <c r="E1631" s="179">
        <v>915000000</v>
      </c>
      <c r="F1631" s="179">
        <v>540117343.79999995</v>
      </c>
    </row>
    <row r="1632" spans="3:6">
      <c r="C1632" s="180" t="s">
        <v>1706</v>
      </c>
      <c r="D1632" s="179">
        <v>0</v>
      </c>
      <c r="E1632" s="179">
        <v>42085757.240000002</v>
      </c>
      <c r="F1632" s="179">
        <v>21928824.879999999</v>
      </c>
    </row>
    <row r="1633" spans="3:6">
      <c r="C1633" s="180" t="s">
        <v>1707</v>
      </c>
      <c r="D1633" s="179">
        <v>8415087</v>
      </c>
      <c r="E1633" s="179">
        <v>7769083</v>
      </c>
      <c r="F1633" s="179">
        <v>0</v>
      </c>
    </row>
    <row r="1634" spans="3:6">
      <c r="C1634" s="180" t="s">
        <v>1708</v>
      </c>
      <c r="D1634" s="179">
        <v>17424123</v>
      </c>
      <c r="E1634" s="179">
        <v>17424123</v>
      </c>
      <c r="F1634" s="179">
        <v>0</v>
      </c>
    </row>
    <row r="1635" spans="3:6">
      <c r="C1635" s="180" t="s">
        <v>1709</v>
      </c>
      <c r="D1635" s="179">
        <v>0</v>
      </c>
      <c r="E1635" s="179">
        <v>23686973.170000002</v>
      </c>
      <c r="F1635" s="179">
        <v>9931829.4000000004</v>
      </c>
    </row>
    <row r="1636" spans="3:6">
      <c r="C1636" s="180" t="s">
        <v>1710</v>
      </c>
      <c r="D1636" s="179">
        <v>16847189</v>
      </c>
      <c r="E1636" s="179">
        <v>16847189</v>
      </c>
      <c r="F1636" s="179">
        <v>0</v>
      </c>
    </row>
    <row r="1637" spans="3:6">
      <c r="C1637" s="180" t="s">
        <v>1892</v>
      </c>
      <c r="D1637" s="179">
        <v>0</v>
      </c>
      <c r="E1637" s="179">
        <v>24060203.469999999</v>
      </c>
      <c r="F1637" s="179">
        <v>4790627.3</v>
      </c>
    </row>
    <row r="1638" spans="3:6">
      <c r="C1638" s="180" t="s">
        <v>1711</v>
      </c>
      <c r="D1638" s="179">
        <v>193657772</v>
      </c>
      <c r="E1638" s="179">
        <v>0</v>
      </c>
      <c r="F1638" s="179">
        <v>0</v>
      </c>
    </row>
    <row r="1639" spans="3:6">
      <c r="C1639" s="180" t="s">
        <v>1712</v>
      </c>
      <c r="D1639" s="179">
        <v>10554785</v>
      </c>
      <c r="E1639" s="179">
        <v>554785</v>
      </c>
      <c r="F1639" s="179">
        <v>0</v>
      </c>
    </row>
    <row r="1640" spans="3:6">
      <c r="C1640" s="180" t="s">
        <v>1713</v>
      </c>
      <c r="D1640" s="179">
        <v>0</v>
      </c>
      <c r="E1640" s="179">
        <v>538663.36</v>
      </c>
      <c r="F1640" s="179">
        <v>516724.65</v>
      </c>
    </row>
    <row r="1641" spans="3:6">
      <c r="C1641" s="180" t="s">
        <v>1714</v>
      </c>
      <c r="D1641" s="179">
        <v>1235409</v>
      </c>
      <c r="E1641" s="179">
        <v>2865520</v>
      </c>
      <c r="F1641" s="179">
        <v>2863517.59</v>
      </c>
    </row>
    <row r="1642" spans="3:6">
      <c r="C1642" s="180" t="s">
        <v>1715</v>
      </c>
      <c r="D1642" s="179">
        <v>6755924</v>
      </c>
      <c r="E1642" s="179">
        <v>4755924</v>
      </c>
      <c r="F1642" s="179">
        <v>0</v>
      </c>
    </row>
    <row r="1643" spans="3:6">
      <c r="C1643" s="180" t="s">
        <v>1716</v>
      </c>
      <c r="D1643" s="179">
        <v>0</v>
      </c>
      <c r="E1643" s="179">
        <v>406878695</v>
      </c>
      <c r="F1643" s="179">
        <v>397244881.93000001</v>
      </c>
    </row>
    <row r="1644" spans="3:6">
      <c r="C1644" s="180" t="s">
        <v>1717</v>
      </c>
      <c r="D1644" s="179">
        <v>41882</v>
      </c>
      <c r="E1644" s="179">
        <v>0</v>
      </c>
      <c r="F1644" s="179">
        <v>0</v>
      </c>
    </row>
    <row r="1645" spans="3:6">
      <c r="C1645" s="180" t="s">
        <v>1718</v>
      </c>
      <c r="D1645" s="179">
        <v>24000000</v>
      </c>
      <c r="E1645" s="179">
        <v>0</v>
      </c>
      <c r="F1645" s="179">
        <v>0</v>
      </c>
    </row>
    <row r="1646" spans="3:6">
      <c r="C1646" s="180" t="s">
        <v>1719</v>
      </c>
      <c r="D1646" s="179">
        <v>2873229</v>
      </c>
      <c r="E1646" s="179">
        <v>23864170.899999999</v>
      </c>
      <c r="F1646" s="179">
        <v>2860566.7</v>
      </c>
    </row>
    <row r="1647" spans="3:6">
      <c r="C1647" s="180" t="s">
        <v>1930</v>
      </c>
      <c r="D1647" s="179">
        <v>0</v>
      </c>
      <c r="E1647" s="179">
        <v>24936931</v>
      </c>
      <c r="F1647" s="179">
        <v>14564170.449999999</v>
      </c>
    </row>
    <row r="1648" spans="3:6">
      <c r="C1648" s="180" t="s">
        <v>1720</v>
      </c>
      <c r="D1648" s="179">
        <v>55999</v>
      </c>
      <c r="E1648" s="179">
        <v>0</v>
      </c>
      <c r="F1648" s="179">
        <v>0</v>
      </c>
    </row>
    <row r="1649" spans="3:6">
      <c r="C1649" s="180" t="s">
        <v>1931</v>
      </c>
      <c r="D1649" s="179">
        <v>0</v>
      </c>
      <c r="E1649" s="179">
        <v>85715314</v>
      </c>
      <c r="F1649" s="179">
        <v>74927384.189999998</v>
      </c>
    </row>
    <row r="1650" spans="3:6">
      <c r="C1650" s="180" t="s">
        <v>1721</v>
      </c>
      <c r="D1650" s="179">
        <v>3264355</v>
      </c>
      <c r="E1650" s="179">
        <v>1395594</v>
      </c>
      <c r="F1650" s="179">
        <v>1395593.77</v>
      </c>
    </row>
    <row r="1651" spans="3:6">
      <c r="C1651" s="180" t="s">
        <v>1722</v>
      </c>
      <c r="D1651" s="179">
        <v>421807313</v>
      </c>
      <c r="E1651" s="179">
        <v>1188221446</v>
      </c>
      <c r="F1651" s="179">
        <v>1187969331.7900002</v>
      </c>
    </row>
    <row r="1652" spans="3:6">
      <c r="C1652" s="180" t="s">
        <v>1723</v>
      </c>
      <c r="D1652" s="179">
        <v>200000000</v>
      </c>
      <c r="E1652" s="179">
        <v>55000999.909999996</v>
      </c>
      <c r="F1652" s="179">
        <v>39678000</v>
      </c>
    </row>
    <row r="1653" spans="3:6">
      <c r="C1653" s="180" t="s">
        <v>1724</v>
      </c>
      <c r="D1653" s="179">
        <v>1235409</v>
      </c>
      <c r="E1653" s="179">
        <v>3074540</v>
      </c>
      <c r="F1653" s="179">
        <v>1874534.81</v>
      </c>
    </row>
    <row r="1654" spans="3:6">
      <c r="C1654" s="180" t="s">
        <v>1725</v>
      </c>
      <c r="D1654" s="179">
        <v>2000000</v>
      </c>
      <c r="E1654" s="179">
        <v>237362937</v>
      </c>
      <c r="F1654" s="179">
        <v>224362936.63999999</v>
      </c>
    </row>
    <row r="1655" spans="3:6">
      <c r="C1655" s="180" t="s">
        <v>1978</v>
      </c>
      <c r="D1655" s="179">
        <v>0</v>
      </c>
      <c r="E1655" s="179">
        <v>62109708</v>
      </c>
      <c r="F1655" s="179">
        <v>40629848.509999998</v>
      </c>
    </row>
    <row r="1656" spans="3:6">
      <c r="C1656" s="180" t="s">
        <v>1726</v>
      </c>
      <c r="D1656" s="179">
        <v>1235409</v>
      </c>
      <c r="E1656" s="179">
        <v>1483357</v>
      </c>
      <c r="F1656" s="179">
        <v>1016204.84</v>
      </c>
    </row>
    <row r="1657" spans="3:6">
      <c r="C1657" s="180" t="s">
        <v>1979</v>
      </c>
      <c r="D1657" s="179">
        <v>0</v>
      </c>
      <c r="E1657" s="179">
        <v>24730812</v>
      </c>
      <c r="F1657" s="179">
        <v>24730811.289999999</v>
      </c>
    </row>
    <row r="1658" spans="3:6">
      <c r="C1658" s="180" t="s">
        <v>1727</v>
      </c>
      <c r="D1658" s="179">
        <v>2223577</v>
      </c>
      <c r="E1658" s="179">
        <v>0</v>
      </c>
      <c r="F1658" s="179">
        <v>0</v>
      </c>
    </row>
    <row r="1659" spans="3:6">
      <c r="C1659" s="180" t="s">
        <v>1728</v>
      </c>
      <c r="D1659" s="179">
        <v>13816424</v>
      </c>
      <c r="E1659" s="179">
        <v>55050246.600000001</v>
      </c>
      <c r="F1659" s="179">
        <v>54507002.780000001</v>
      </c>
    </row>
    <row r="1660" spans="3:6">
      <c r="C1660" s="180" t="s">
        <v>1729</v>
      </c>
      <c r="D1660" s="179">
        <v>80162210</v>
      </c>
      <c r="E1660" s="179">
        <v>121582561.08</v>
      </c>
      <c r="F1660" s="179">
        <v>96670562.86999999</v>
      </c>
    </row>
    <row r="1661" spans="3:6">
      <c r="C1661" s="180" t="s">
        <v>1730</v>
      </c>
      <c r="D1661" s="179">
        <v>0</v>
      </c>
      <c r="E1661" s="179">
        <v>12395626.74</v>
      </c>
      <c r="F1661" s="179">
        <v>0</v>
      </c>
    </row>
    <row r="1662" spans="3:6">
      <c r="C1662" s="180" t="s">
        <v>1932</v>
      </c>
      <c r="D1662" s="179">
        <v>0</v>
      </c>
      <c r="E1662" s="179">
        <v>2522719</v>
      </c>
      <c r="F1662" s="179">
        <v>0</v>
      </c>
    </row>
    <row r="1663" spans="3:6">
      <c r="C1663" s="180" t="s">
        <v>1731</v>
      </c>
      <c r="D1663" s="179">
        <v>74323660</v>
      </c>
      <c r="E1663" s="179">
        <v>9850946</v>
      </c>
      <c r="F1663" s="179">
        <v>9850946</v>
      </c>
    </row>
    <row r="1664" spans="3:6">
      <c r="C1664" s="180" t="s">
        <v>1732</v>
      </c>
      <c r="D1664" s="179">
        <v>5885745</v>
      </c>
      <c r="E1664" s="179">
        <v>0</v>
      </c>
      <c r="F1664" s="179">
        <v>0</v>
      </c>
    </row>
    <row r="1665" spans="3:6">
      <c r="C1665" s="180" t="s">
        <v>1733</v>
      </c>
      <c r="D1665" s="179">
        <v>0</v>
      </c>
      <c r="E1665" s="179">
        <v>13158747.699999999</v>
      </c>
      <c r="F1665" s="179">
        <v>9897072.3100000005</v>
      </c>
    </row>
    <row r="1666" spans="3:6">
      <c r="C1666" s="180" t="s">
        <v>1734</v>
      </c>
      <c r="D1666" s="179">
        <v>0</v>
      </c>
      <c r="E1666" s="179">
        <v>9835185.6600000001</v>
      </c>
      <c r="F1666" s="179">
        <v>3574199.49</v>
      </c>
    </row>
    <row r="1667" spans="3:6">
      <c r="C1667" s="180" t="s">
        <v>1735</v>
      </c>
      <c r="D1667" s="179">
        <v>1217491</v>
      </c>
      <c r="E1667" s="179">
        <v>0</v>
      </c>
      <c r="F1667" s="179">
        <v>0</v>
      </c>
    </row>
    <row r="1668" spans="3:6">
      <c r="C1668" s="180" t="s">
        <v>1933</v>
      </c>
      <c r="D1668" s="179">
        <v>0</v>
      </c>
      <c r="E1668" s="179">
        <v>40978095</v>
      </c>
      <c r="F1668" s="179">
        <v>20584115.420000002</v>
      </c>
    </row>
    <row r="1669" spans="3:6">
      <c r="C1669" s="180" t="s">
        <v>1736</v>
      </c>
      <c r="D1669" s="179">
        <v>779207</v>
      </c>
      <c r="E1669" s="179">
        <v>563872</v>
      </c>
      <c r="F1669" s="179">
        <v>0</v>
      </c>
    </row>
    <row r="1670" spans="3:6">
      <c r="C1670" s="180" t="s">
        <v>1737</v>
      </c>
      <c r="D1670" s="179">
        <v>1226842</v>
      </c>
      <c r="E1670" s="179">
        <v>0</v>
      </c>
      <c r="F1670" s="179">
        <v>0</v>
      </c>
    </row>
    <row r="1671" spans="3:6">
      <c r="C1671" s="180" t="s">
        <v>1738</v>
      </c>
      <c r="D1671" s="179">
        <v>50000000</v>
      </c>
      <c r="E1671" s="179">
        <v>450992454</v>
      </c>
      <c r="F1671" s="179">
        <v>450992453.08999997</v>
      </c>
    </row>
    <row r="1672" spans="3:6">
      <c r="C1672" s="180" t="s">
        <v>1739</v>
      </c>
      <c r="D1672" s="179">
        <v>75000000</v>
      </c>
      <c r="E1672" s="179">
        <v>0</v>
      </c>
      <c r="F1672" s="179">
        <v>0</v>
      </c>
    </row>
    <row r="1673" spans="3:6">
      <c r="C1673" s="180" t="s">
        <v>1740</v>
      </c>
      <c r="D1673" s="179">
        <v>0</v>
      </c>
      <c r="E1673" s="179">
        <v>11869785.539999999</v>
      </c>
      <c r="F1673" s="179">
        <v>4274131.3</v>
      </c>
    </row>
    <row r="1674" spans="3:6">
      <c r="C1674" s="180" t="s">
        <v>1893</v>
      </c>
      <c r="D1674" s="179">
        <v>0</v>
      </c>
      <c r="E1674" s="179">
        <v>4100000</v>
      </c>
      <c r="F1674" s="179">
        <v>2052223.74</v>
      </c>
    </row>
    <row r="1675" spans="3:6">
      <c r="C1675" s="180" t="s">
        <v>1741</v>
      </c>
      <c r="D1675" s="179">
        <v>0</v>
      </c>
      <c r="E1675" s="179">
        <v>12389545.710000001</v>
      </c>
      <c r="F1675" s="179">
        <v>4741047.5999999996</v>
      </c>
    </row>
    <row r="1676" spans="3:6">
      <c r="C1676" s="180" t="s">
        <v>1742</v>
      </c>
      <c r="D1676" s="179">
        <v>0</v>
      </c>
      <c r="E1676" s="179">
        <v>3305346.62</v>
      </c>
      <c r="F1676" s="179">
        <v>2052223.74</v>
      </c>
    </row>
    <row r="1677" spans="3:6">
      <c r="C1677" s="180" t="s">
        <v>1743</v>
      </c>
      <c r="D1677" s="179">
        <v>0</v>
      </c>
      <c r="E1677" s="179">
        <v>12008385.51</v>
      </c>
      <c r="F1677" s="179">
        <v>4324326.41</v>
      </c>
    </row>
    <row r="1678" spans="3:6">
      <c r="C1678" s="180" t="s">
        <v>1744</v>
      </c>
      <c r="D1678" s="179">
        <v>0</v>
      </c>
      <c r="E1678" s="179">
        <v>13825622.75</v>
      </c>
      <c r="F1678" s="179">
        <v>12997995.550000001</v>
      </c>
    </row>
    <row r="1679" spans="3:6">
      <c r="C1679" s="180" t="s">
        <v>1745</v>
      </c>
      <c r="D1679" s="179">
        <v>5000000</v>
      </c>
      <c r="E1679" s="179">
        <v>1960358</v>
      </c>
      <c r="F1679" s="179">
        <v>1960357.84</v>
      </c>
    </row>
    <row r="1680" spans="3:6">
      <c r="C1680" s="180" t="s">
        <v>1746</v>
      </c>
      <c r="D1680" s="179">
        <v>80000000</v>
      </c>
      <c r="E1680" s="179">
        <v>288345068.61000001</v>
      </c>
      <c r="F1680" s="179">
        <v>288345065.61000001</v>
      </c>
    </row>
    <row r="1681" spans="3:6">
      <c r="C1681" s="180" t="s">
        <v>1747</v>
      </c>
      <c r="D1681" s="179">
        <v>0</v>
      </c>
      <c r="E1681" s="179">
        <v>12524359.27</v>
      </c>
      <c r="F1681" s="179">
        <v>4931297.1900000004</v>
      </c>
    </row>
    <row r="1682" spans="3:6">
      <c r="C1682" s="180" t="s">
        <v>1748</v>
      </c>
      <c r="D1682" s="179">
        <v>31691995</v>
      </c>
      <c r="E1682" s="179">
        <v>2586566281.8000002</v>
      </c>
      <c r="F1682" s="179">
        <v>2581186242.9099998</v>
      </c>
    </row>
    <row r="1683" spans="3:6">
      <c r="C1683" s="180" t="s">
        <v>1749</v>
      </c>
      <c r="D1683" s="179">
        <v>3922569</v>
      </c>
      <c r="E1683" s="179">
        <v>0</v>
      </c>
      <c r="F1683" s="179">
        <v>0</v>
      </c>
    </row>
    <row r="1684" spans="3:6">
      <c r="C1684" s="180" t="s">
        <v>1750</v>
      </c>
      <c r="D1684" s="179">
        <v>0</v>
      </c>
      <c r="E1684" s="179">
        <v>13882842</v>
      </c>
      <c r="F1684" s="179">
        <v>5164417.2300000004</v>
      </c>
    </row>
    <row r="1685" spans="3:6">
      <c r="C1685" s="180" t="s">
        <v>1751</v>
      </c>
      <c r="D1685" s="179">
        <v>2000000</v>
      </c>
      <c r="E1685" s="179">
        <v>0</v>
      </c>
      <c r="F1685" s="179">
        <v>0</v>
      </c>
    </row>
    <row r="1686" spans="3:6">
      <c r="C1686" s="180" t="s">
        <v>1752</v>
      </c>
      <c r="D1686" s="179">
        <v>1000000000</v>
      </c>
      <c r="E1686" s="179">
        <v>0</v>
      </c>
      <c r="F1686" s="179">
        <v>0</v>
      </c>
    </row>
    <row r="1687" spans="3:6">
      <c r="C1687" s="180" t="s">
        <v>1753</v>
      </c>
      <c r="D1687" s="179">
        <v>36754019</v>
      </c>
      <c r="E1687" s="179">
        <v>0</v>
      </c>
      <c r="F1687" s="179">
        <v>0</v>
      </c>
    </row>
    <row r="1688" spans="3:6">
      <c r="C1688" s="180" t="s">
        <v>1754</v>
      </c>
      <c r="D1688" s="179">
        <v>0</v>
      </c>
      <c r="E1688" s="179">
        <v>4205796.7</v>
      </c>
      <c r="F1688" s="179">
        <v>0</v>
      </c>
    </row>
    <row r="1689" spans="3:6">
      <c r="C1689" s="180" t="s">
        <v>1755</v>
      </c>
      <c r="D1689" s="179">
        <v>0</v>
      </c>
      <c r="E1689" s="179">
        <v>89968638.129999995</v>
      </c>
      <c r="F1689" s="179">
        <v>75149121.390000001</v>
      </c>
    </row>
    <row r="1690" spans="3:6">
      <c r="C1690" s="180" t="s">
        <v>1756</v>
      </c>
      <c r="D1690" s="179">
        <v>2642087</v>
      </c>
      <c r="E1690" s="179">
        <v>1596866.34</v>
      </c>
      <c r="F1690" s="179">
        <v>0</v>
      </c>
    </row>
    <row r="1691" spans="3:6">
      <c r="C1691" s="180" t="s">
        <v>1757</v>
      </c>
      <c r="D1691" s="179">
        <v>0</v>
      </c>
      <c r="E1691" s="179">
        <v>54340000</v>
      </c>
      <c r="F1691" s="179">
        <v>54338001.740000002</v>
      </c>
    </row>
    <row r="1692" spans="3:6">
      <c r="C1692" s="180" t="s">
        <v>1758</v>
      </c>
      <c r="D1692" s="179">
        <v>2083629</v>
      </c>
      <c r="E1692" s="179">
        <v>115708</v>
      </c>
      <c r="F1692" s="179">
        <v>0</v>
      </c>
    </row>
    <row r="1693" spans="3:6">
      <c r="C1693" s="180" t="s">
        <v>1759</v>
      </c>
      <c r="D1693" s="179">
        <v>3397736</v>
      </c>
      <c r="E1693" s="179">
        <v>110069.58</v>
      </c>
      <c r="F1693" s="179">
        <v>0</v>
      </c>
    </row>
    <row r="1694" spans="3:6">
      <c r="C1694" s="180" t="s">
        <v>1760</v>
      </c>
      <c r="D1694" s="179">
        <v>12635469</v>
      </c>
      <c r="E1694" s="179">
        <v>956</v>
      </c>
      <c r="F1694" s="179">
        <v>0</v>
      </c>
    </row>
    <row r="1695" spans="3:6">
      <c r="C1695" s="180" t="s">
        <v>1958</v>
      </c>
      <c r="D1695" s="179">
        <v>0</v>
      </c>
      <c r="E1695" s="179">
        <v>5487230</v>
      </c>
      <c r="F1695" s="179">
        <v>0</v>
      </c>
    </row>
    <row r="1696" spans="3:6">
      <c r="C1696" s="180" t="s">
        <v>1934</v>
      </c>
      <c r="D1696" s="179">
        <v>0</v>
      </c>
      <c r="E1696" s="179">
        <v>36747972</v>
      </c>
      <c r="F1696" s="179">
        <v>29032147.16</v>
      </c>
    </row>
    <row r="1697" spans="3:6">
      <c r="C1697" s="180" t="s">
        <v>1761</v>
      </c>
      <c r="D1697" s="179">
        <v>26665895</v>
      </c>
      <c r="E1697" s="179">
        <v>5000000</v>
      </c>
      <c r="F1697" s="179">
        <v>3982059.58</v>
      </c>
    </row>
    <row r="1698" spans="3:6">
      <c r="C1698" s="180" t="s">
        <v>1762</v>
      </c>
      <c r="D1698" s="179">
        <v>138712</v>
      </c>
      <c r="E1698" s="179">
        <v>0</v>
      </c>
      <c r="F1698" s="179">
        <v>0</v>
      </c>
    </row>
    <row r="1699" spans="3:6">
      <c r="C1699" s="180" t="s">
        <v>2004</v>
      </c>
      <c r="D1699" s="179">
        <v>0</v>
      </c>
      <c r="E1699" s="179">
        <v>2825172.17</v>
      </c>
      <c r="F1699" s="179">
        <v>1675071.57</v>
      </c>
    </row>
    <row r="1700" spans="3:6">
      <c r="C1700" s="180" t="s">
        <v>1894</v>
      </c>
      <c r="D1700" s="179">
        <v>0</v>
      </c>
      <c r="E1700" s="179">
        <v>49489123</v>
      </c>
      <c r="F1700" s="179">
        <v>28217290.25</v>
      </c>
    </row>
    <row r="1701" spans="3:6">
      <c r="C1701" s="180" t="s">
        <v>1763</v>
      </c>
      <c r="D1701" s="179">
        <v>0</v>
      </c>
      <c r="E1701" s="179">
        <v>8732103.0600000005</v>
      </c>
      <c r="F1701" s="179">
        <v>5624170.1799999997</v>
      </c>
    </row>
    <row r="1702" spans="3:6">
      <c r="C1702" s="180" t="s">
        <v>1764</v>
      </c>
      <c r="D1702" s="179">
        <v>3356164</v>
      </c>
      <c r="E1702" s="179">
        <v>2672537</v>
      </c>
      <c r="F1702" s="179">
        <v>0</v>
      </c>
    </row>
    <row r="1703" spans="3:6">
      <c r="C1703" s="180" t="s">
        <v>1765</v>
      </c>
      <c r="D1703" s="179">
        <v>14404663</v>
      </c>
      <c r="E1703" s="179">
        <v>100</v>
      </c>
      <c r="F1703" s="179">
        <v>0</v>
      </c>
    </row>
    <row r="1704" spans="3:6">
      <c r="C1704" s="180" t="s">
        <v>1766</v>
      </c>
      <c r="D1704" s="179">
        <v>5404349</v>
      </c>
      <c r="E1704" s="179">
        <v>404349</v>
      </c>
      <c r="F1704" s="179">
        <v>0</v>
      </c>
    </row>
    <row r="1705" spans="3:6">
      <c r="C1705" s="180" t="s">
        <v>1767</v>
      </c>
      <c r="D1705" s="179">
        <v>3397736</v>
      </c>
      <c r="E1705" s="179">
        <v>2751732</v>
      </c>
      <c r="F1705" s="179">
        <v>0</v>
      </c>
    </row>
    <row r="1706" spans="3:6">
      <c r="C1706" s="180" t="s">
        <v>1895</v>
      </c>
      <c r="D1706" s="179">
        <v>0</v>
      </c>
      <c r="E1706" s="179">
        <v>85473744</v>
      </c>
      <c r="F1706" s="179">
        <v>48600326.25</v>
      </c>
    </row>
    <row r="1707" spans="3:6">
      <c r="C1707" s="180" t="s">
        <v>1768</v>
      </c>
      <c r="D1707" s="179">
        <v>70707142</v>
      </c>
      <c r="E1707" s="179">
        <v>46680645.120000005</v>
      </c>
      <c r="F1707" s="179">
        <v>39961526.640000001</v>
      </c>
    </row>
    <row r="1708" spans="3:6">
      <c r="C1708" s="180" t="s">
        <v>1769</v>
      </c>
      <c r="D1708" s="179">
        <v>45320695</v>
      </c>
      <c r="E1708" s="179">
        <v>25500000</v>
      </c>
      <c r="F1708" s="179">
        <v>10000000</v>
      </c>
    </row>
    <row r="1709" spans="3:6">
      <c r="C1709" s="180" t="s">
        <v>1770</v>
      </c>
      <c r="D1709" s="179">
        <v>3397736</v>
      </c>
      <c r="E1709" s="179">
        <v>2751732</v>
      </c>
      <c r="F1709" s="179">
        <v>0</v>
      </c>
    </row>
    <row r="1710" spans="3:6">
      <c r="C1710" s="180" t="s">
        <v>1771</v>
      </c>
      <c r="D1710" s="179">
        <v>13049408</v>
      </c>
      <c r="E1710" s="179">
        <v>297447</v>
      </c>
      <c r="F1710" s="179">
        <v>0</v>
      </c>
    </row>
    <row r="1711" spans="3:6">
      <c r="C1711" s="180" t="s">
        <v>1772</v>
      </c>
      <c r="D1711" s="179">
        <v>3397736</v>
      </c>
      <c r="E1711" s="179">
        <v>2751732</v>
      </c>
      <c r="F1711" s="179">
        <v>0</v>
      </c>
    </row>
    <row r="1712" spans="3:6">
      <c r="C1712" s="180" t="s">
        <v>1773</v>
      </c>
      <c r="D1712" s="179">
        <v>10991381</v>
      </c>
      <c r="E1712" s="179">
        <v>7196552.2000000002</v>
      </c>
      <c r="F1712" s="179">
        <v>0</v>
      </c>
    </row>
    <row r="1713" spans="3:6">
      <c r="C1713" s="180" t="s">
        <v>1774</v>
      </c>
      <c r="D1713" s="179">
        <v>0</v>
      </c>
      <c r="E1713" s="179">
        <v>2766703.06</v>
      </c>
      <c r="F1713" s="179">
        <v>0</v>
      </c>
    </row>
    <row r="1714" spans="3:6">
      <c r="C1714" s="180" t="s">
        <v>1775</v>
      </c>
      <c r="D1714" s="179">
        <v>327553</v>
      </c>
      <c r="E1714" s="179">
        <v>327553</v>
      </c>
      <c r="F1714" s="179">
        <v>327553</v>
      </c>
    </row>
    <row r="1715" spans="3:6">
      <c r="C1715" s="180" t="s">
        <v>1776</v>
      </c>
      <c r="D1715" s="179">
        <v>0</v>
      </c>
      <c r="E1715" s="179">
        <v>8455545.5600000005</v>
      </c>
      <c r="F1715" s="179">
        <v>5346398.5599999996</v>
      </c>
    </row>
    <row r="1716" spans="3:6">
      <c r="C1716" s="180" t="s">
        <v>1777</v>
      </c>
      <c r="D1716" s="179">
        <v>7508745</v>
      </c>
      <c r="E1716" s="179">
        <v>7508744.5999999996</v>
      </c>
      <c r="F1716" s="179">
        <v>0</v>
      </c>
    </row>
    <row r="1717" spans="3:6">
      <c r="C1717" s="180" t="s">
        <v>1778</v>
      </c>
      <c r="D1717" s="179">
        <v>0</v>
      </c>
      <c r="E1717" s="179">
        <v>7805941.5599999996</v>
      </c>
      <c r="F1717" s="179">
        <v>5346398.5599999996</v>
      </c>
    </row>
    <row r="1718" spans="3:6">
      <c r="C1718" s="180" t="s">
        <v>1779</v>
      </c>
      <c r="D1718" s="179">
        <v>79000000</v>
      </c>
      <c r="E1718" s="179">
        <v>180940000</v>
      </c>
      <c r="F1718" s="179">
        <v>163813499.13</v>
      </c>
    </row>
    <row r="1719" spans="3:6">
      <c r="C1719" s="180" t="s">
        <v>1780</v>
      </c>
      <c r="D1719" s="179">
        <v>5872846</v>
      </c>
      <c r="E1719" s="179">
        <v>2349138.4</v>
      </c>
      <c r="F1719" s="179">
        <v>0</v>
      </c>
    </row>
    <row r="1720" spans="3:6">
      <c r="C1720" s="180" t="s">
        <v>1781</v>
      </c>
      <c r="D1720" s="179">
        <v>1000000</v>
      </c>
      <c r="E1720" s="179">
        <v>500000</v>
      </c>
      <c r="F1720" s="179">
        <v>500000</v>
      </c>
    </row>
    <row r="1721" spans="3:6">
      <c r="C1721" s="180" t="s">
        <v>1782</v>
      </c>
      <c r="D1721" s="179">
        <v>150000000</v>
      </c>
      <c r="E1721" s="179">
        <v>776450000</v>
      </c>
      <c r="F1721" s="179">
        <v>404879000.73000002</v>
      </c>
    </row>
    <row r="1722" spans="3:6">
      <c r="C1722" s="180" t="s">
        <v>1783</v>
      </c>
      <c r="D1722" s="179">
        <v>0</v>
      </c>
      <c r="E1722" s="179">
        <v>3500000</v>
      </c>
      <c r="F1722" s="179">
        <v>3500000</v>
      </c>
    </row>
    <row r="1723" spans="3:6">
      <c r="C1723" s="180" t="s">
        <v>1784</v>
      </c>
      <c r="D1723" s="179">
        <v>0</v>
      </c>
      <c r="E1723" s="179">
        <v>3500000</v>
      </c>
      <c r="F1723" s="179">
        <v>3500000</v>
      </c>
    </row>
    <row r="1724" spans="3:6">
      <c r="C1724" s="180" t="s">
        <v>1785</v>
      </c>
      <c r="D1724" s="179">
        <v>3397736</v>
      </c>
      <c r="E1724" s="179">
        <v>110069.58</v>
      </c>
      <c r="F1724" s="179">
        <v>0</v>
      </c>
    </row>
    <row r="1725" spans="3:6">
      <c r="C1725" s="180" t="s">
        <v>1786</v>
      </c>
      <c r="D1725" s="179">
        <v>2768368</v>
      </c>
      <c r="E1725" s="179">
        <v>2768368</v>
      </c>
      <c r="F1725" s="179">
        <v>285927.18</v>
      </c>
    </row>
    <row r="1726" spans="3:6">
      <c r="C1726" s="180" t="s">
        <v>1787</v>
      </c>
      <c r="D1726" s="179">
        <v>2083629</v>
      </c>
      <c r="E1726" s="179">
        <v>115708</v>
      </c>
      <c r="F1726" s="179">
        <v>0</v>
      </c>
    </row>
    <row r="1727" spans="3:6">
      <c r="C1727" s="180" t="s">
        <v>1788</v>
      </c>
      <c r="D1727" s="179">
        <v>113083454</v>
      </c>
      <c r="E1727" s="179">
        <v>516094023.24000001</v>
      </c>
      <c r="F1727" s="179">
        <v>363807473.45999992</v>
      </c>
    </row>
    <row r="1728" spans="3:6">
      <c r="C1728" s="180" t="s">
        <v>1789</v>
      </c>
      <c r="D1728" s="179">
        <v>0</v>
      </c>
      <c r="E1728" s="179">
        <v>2962077.38</v>
      </c>
      <c r="F1728" s="179">
        <v>2962077.38</v>
      </c>
    </row>
    <row r="1729" spans="3:6">
      <c r="C1729" s="180" t="s">
        <v>1790</v>
      </c>
      <c r="D1729" s="179">
        <v>3397736</v>
      </c>
      <c r="E1729" s="179">
        <v>110069.58</v>
      </c>
      <c r="F1729" s="179">
        <v>0</v>
      </c>
    </row>
    <row r="1730" spans="3:6">
      <c r="C1730" s="180" t="s">
        <v>1791</v>
      </c>
      <c r="D1730" s="179">
        <v>511857547</v>
      </c>
      <c r="E1730" s="179">
        <v>283304457.44999999</v>
      </c>
      <c r="F1730" s="179">
        <v>283304456.43000001</v>
      </c>
    </row>
    <row r="1731" spans="3:6">
      <c r="C1731" s="180" t="s">
        <v>1792</v>
      </c>
      <c r="D1731" s="179">
        <v>0</v>
      </c>
      <c r="E1731" s="179">
        <v>3104428.88</v>
      </c>
      <c r="F1731" s="179">
        <v>1642087.24</v>
      </c>
    </row>
    <row r="1732" spans="3:6">
      <c r="C1732" s="180" t="s">
        <v>1793</v>
      </c>
      <c r="D1732" s="179">
        <v>1386558</v>
      </c>
      <c r="E1732" s="179">
        <v>105411</v>
      </c>
      <c r="F1732" s="179">
        <v>0</v>
      </c>
    </row>
    <row r="1733" spans="3:6">
      <c r="C1733" s="180" t="s">
        <v>1794</v>
      </c>
      <c r="D1733" s="179">
        <v>162584301</v>
      </c>
      <c r="E1733" s="179">
        <v>492707095.42000002</v>
      </c>
      <c r="F1733" s="179">
        <v>308248216.61000001</v>
      </c>
    </row>
    <row r="1734" spans="3:6">
      <c r="C1734" s="180" t="s">
        <v>1795</v>
      </c>
      <c r="D1734" s="179">
        <v>10362072</v>
      </c>
      <c r="E1734" s="179">
        <v>1411497.47</v>
      </c>
      <c r="F1734" s="179">
        <v>0</v>
      </c>
    </row>
    <row r="1735" spans="3:6">
      <c r="C1735" s="180" t="s">
        <v>1796</v>
      </c>
      <c r="D1735" s="179">
        <v>0</v>
      </c>
      <c r="E1735" s="179">
        <v>4191546.22</v>
      </c>
      <c r="F1735" s="179">
        <v>2566013.5299999998</v>
      </c>
    </row>
    <row r="1736" spans="3:6">
      <c r="C1736" s="180" t="s">
        <v>1797</v>
      </c>
      <c r="D1736" s="179">
        <v>4956061</v>
      </c>
      <c r="E1736" s="179">
        <v>2782424.4</v>
      </c>
      <c r="F1736" s="179">
        <v>0</v>
      </c>
    </row>
    <row r="1737" spans="3:6">
      <c r="C1737" s="180" t="s">
        <v>1798</v>
      </c>
      <c r="D1737" s="179">
        <v>3630913</v>
      </c>
      <c r="E1737" s="179">
        <v>2252365</v>
      </c>
      <c r="F1737" s="179">
        <v>0</v>
      </c>
    </row>
    <row r="1738" spans="3:6">
      <c r="C1738" s="180" t="s">
        <v>1799</v>
      </c>
      <c r="D1738" s="179">
        <v>0</v>
      </c>
      <c r="E1738" s="179">
        <v>4191546.01</v>
      </c>
      <c r="F1738" s="179">
        <v>2533867.2599999998</v>
      </c>
    </row>
    <row r="1739" spans="3:6">
      <c r="C1739" s="180" t="s">
        <v>1935</v>
      </c>
      <c r="D1739" s="179">
        <v>0</v>
      </c>
      <c r="E1739" s="179">
        <v>4000000</v>
      </c>
      <c r="F1739" s="179">
        <v>2533867.2599999998</v>
      </c>
    </row>
    <row r="1740" spans="3:6">
      <c r="C1740" s="180" t="s">
        <v>1800</v>
      </c>
      <c r="D1740" s="179">
        <v>2751631</v>
      </c>
      <c r="E1740" s="179">
        <v>1098827.8799999999</v>
      </c>
      <c r="F1740" s="179">
        <v>0</v>
      </c>
    </row>
    <row r="1741" spans="3:6">
      <c r="C1741" s="180" t="s">
        <v>1801</v>
      </c>
      <c r="D1741" s="179">
        <v>26302201</v>
      </c>
      <c r="E1741" s="179">
        <v>33846467.899999999</v>
      </c>
      <c r="F1741" s="179">
        <v>21713831.509999998</v>
      </c>
    </row>
    <row r="1742" spans="3:6">
      <c r="C1742" s="180" t="s">
        <v>1896</v>
      </c>
      <c r="D1742" s="179">
        <v>0</v>
      </c>
      <c r="E1742" s="179">
        <v>3906885</v>
      </c>
      <c r="F1742" s="179">
        <v>2083672.05</v>
      </c>
    </row>
    <row r="1743" spans="3:6">
      <c r="C1743" s="180" t="s">
        <v>1936</v>
      </c>
      <c r="D1743" s="179">
        <v>0</v>
      </c>
      <c r="E1743" s="179">
        <v>5300000</v>
      </c>
      <c r="F1743" s="179">
        <v>5228161.1900000004</v>
      </c>
    </row>
    <row r="1744" spans="3:6">
      <c r="C1744" s="180" t="s">
        <v>1980</v>
      </c>
      <c r="D1744" s="179">
        <v>0</v>
      </c>
      <c r="E1744" s="179">
        <v>6512392</v>
      </c>
      <c r="F1744" s="179">
        <v>0</v>
      </c>
    </row>
    <row r="1745" spans="3:6">
      <c r="C1745" s="180" t="s">
        <v>1802</v>
      </c>
      <c r="D1745" s="179">
        <v>249956945</v>
      </c>
      <c r="E1745" s="179">
        <v>217956945</v>
      </c>
      <c r="F1745" s="179">
        <v>217921695.36000001</v>
      </c>
    </row>
    <row r="1746" spans="3:6">
      <c r="C1746" s="180" t="s">
        <v>1803</v>
      </c>
      <c r="D1746" s="179">
        <v>1900475</v>
      </c>
      <c r="E1746" s="179">
        <v>22869134.5</v>
      </c>
      <c r="F1746" s="179">
        <v>16726463.689999999</v>
      </c>
    </row>
    <row r="1747" spans="3:6">
      <c r="C1747" s="180" t="s">
        <v>1804</v>
      </c>
      <c r="D1747" s="179">
        <v>0</v>
      </c>
      <c r="E1747" s="179">
        <v>6112848.7400000002</v>
      </c>
      <c r="F1747" s="179">
        <v>6112839.4199999999</v>
      </c>
    </row>
    <row r="1748" spans="3:6">
      <c r="C1748" s="180" t="s">
        <v>1805</v>
      </c>
      <c r="D1748" s="179">
        <v>0</v>
      </c>
      <c r="E1748" s="179">
        <v>2867061.9</v>
      </c>
      <c r="F1748" s="179">
        <v>1269393.54</v>
      </c>
    </row>
    <row r="1749" spans="3:6">
      <c r="C1749" s="180" t="s">
        <v>1937</v>
      </c>
      <c r="D1749" s="179">
        <v>0</v>
      </c>
      <c r="E1749" s="179">
        <v>5697922</v>
      </c>
      <c r="F1749" s="179">
        <v>3038891.54</v>
      </c>
    </row>
    <row r="1750" spans="3:6">
      <c r="C1750" s="180" t="s">
        <v>1806</v>
      </c>
      <c r="D1750" s="179">
        <v>7000000</v>
      </c>
      <c r="E1750" s="179">
        <v>0</v>
      </c>
      <c r="F1750" s="179">
        <v>0</v>
      </c>
    </row>
    <row r="1751" spans="3:6">
      <c r="C1751" s="180" t="s">
        <v>1807</v>
      </c>
      <c r="D1751" s="179">
        <v>2692079</v>
      </c>
      <c r="E1751" s="179">
        <v>2046075</v>
      </c>
      <c r="F1751" s="179">
        <v>0</v>
      </c>
    </row>
    <row r="1752" spans="3:6">
      <c r="C1752" s="180" t="s">
        <v>1832</v>
      </c>
      <c r="D1752" s="179">
        <v>0</v>
      </c>
      <c r="E1752" s="179">
        <v>121820615</v>
      </c>
      <c r="F1752" s="179">
        <v>119999330.25</v>
      </c>
    </row>
    <row r="1753" spans="3:6">
      <c r="C1753" s="180" t="s">
        <v>1808</v>
      </c>
      <c r="D1753" s="179">
        <v>1572428</v>
      </c>
      <c r="E1753" s="179">
        <v>1062720</v>
      </c>
      <c r="F1753" s="179">
        <v>1062718.9099999999</v>
      </c>
    </row>
    <row r="1754" spans="3:6">
      <c r="C1754" s="180" t="s">
        <v>1809</v>
      </c>
      <c r="D1754" s="179">
        <v>15000000</v>
      </c>
      <c r="E1754" s="179">
        <v>10672726</v>
      </c>
      <c r="F1754" s="179">
        <v>10671795.310000001</v>
      </c>
    </row>
    <row r="1755" spans="3:6">
      <c r="C1755" s="180" t="s">
        <v>1810</v>
      </c>
      <c r="D1755" s="179">
        <v>11067494</v>
      </c>
      <c r="E1755" s="179">
        <v>10421490</v>
      </c>
      <c r="F1755" s="179">
        <v>6079462.0099999998</v>
      </c>
    </row>
    <row r="1756" spans="3:6">
      <c r="C1756" s="180" t="s">
        <v>1811</v>
      </c>
      <c r="D1756" s="179">
        <v>11067494</v>
      </c>
      <c r="E1756" s="179">
        <v>14175</v>
      </c>
      <c r="F1756" s="179">
        <v>0</v>
      </c>
    </row>
    <row r="1757" spans="3:6">
      <c r="C1757" s="180" t="s">
        <v>1812</v>
      </c>
      <c r="D1757" s="179">
        <v>11602629</v>
      </c>
      <c r="E1757" s="179">
        <v>35418560.07</v>
      </c>
      <c r="F1757" s="179">
        <v>19552462.329999998</v>
      </c>
    </row>
    <row r="1758" spans="3:6">
      <c r="C1758" s="180" t="s">
        <v>1813</v>
      </c>
      <c r="D1758" s="179">
        <v>498000</v>
      </c>
      <c r="E1758" s="179">
        <v>0</v>
      </c>
      <c r="F1758" s="179">
        <v>0</v>
      </c>
    </row>
    <row r="1759" spans="3:6">
      <c r="C1759" s="180" t="s">
        <v>1814</v>
      </c>
      <c r="D1759" s="179">
        <v>7011234</v>
      </c>
      <c r="E1759" s="179">
        <v>100</v>
      </c>
      <c r="F1759" s="179">
        <v>0</v>
      </c>
    </row>
    <row r="1760" spans="3:6">
      <c r="C1760" s="180" t="s">
        <v>1815</v>
      </c>
      <c r="D1760" s="179">
        <v>498000</v>
      </c>
      <c r="E1760" s="179">
        <v>0</v>
      </c>
      <c r="F1760" s="179">
        <v>0</v>
      </c>
    </row>
    <row r="1761" spans="3:6">
      <c r="C1761" s="180" t="s">
        <v>1816</v>
      </c>
      <c r="D1761" s="179">
        <v>2083629</v>
      </c>
      <c r="E1761" s="179">
        <v>1652960</v>
      </c>
      <c r="F1761" s="179">
        <v>1072409.3600000001</v>
      </c>
    </row>
    <row r="1762" spans="3:6">
      <c r="C1762" s="180" t="s">
        <v>1817</v>
      </c>
      <c r="D1762" s="179">
        <v>0</v>
      </c>
      <c r="E1762" s="179">
        <v>17343190</v>
      </c>
      <c r="F1762" s="179">
        <v>0</v>
      </c>
    </row>
    <row r="1763" spans="3:6">
      <c r="C1763" s="180" t="s">
        <v>1818</v>
      </c>
      <c r="D1763" s="179">
        <v>498000</v>
      </c>
      <c r="E1763" s="179">
        <v>0</v>
      </c>
      <c r="F1763" s="179">
        <v>0</v>
      </c>
    </row>
    <row r="1764" spans="3:6">
      <c r="C1764" s="180" t="s">
        <v>1819</v>
      </c>
      <c r="D1764" s="179">
        <v>3397736</v>
      </c>
      <c r="E1764" s="179">
        <v>2751732</v>
      </c>
      <c r="F1764" s="179">
        <v>1550461.92</v>
      </c>
    </row>
    <row r="1765" spans="3:6">
      <c r="C1765" s="180" t="s">
        <v>1833</v>
      </c>
      <c r="D1765" s="179">
        <v>0</v>
      </c>
      <c r="E1765" s="179">
        <v>21641175</v>
      </c>
      <c r="F1765" s="179">
        <v>21641168.670000002</v>
      </c>
    </row>
    <row r="1766" spans="3:6">
      <c r="C1766" s="180" t="s">
        <v>1820</v>
      </c>
      <c r="D1766" s="179">
        <v>3397736</v>
      </c>
      <c r="E1766" s="179">
        <v>2751732</v>
      </c>
      <c r="F1766" s="179">
        <v>1571640.78</v>
      </c>
    </row>
    <row r="1767" spans="3:6">
      <c r="C1767" s="180" t="s">
        <v>1821</v>
      </c>
      <c r="D1767" s="179">
        <v>3924529</v>
      </c>
      <c r="E1767" s="179">
        <v>16292441</v>
      </c>
      <c r="F1767" s="179">
        <v>16292340.07</v>
      </c>
    </row>
    <row r="1768" spans="3:6">
      <c r="C1768" s="180" t="s">
        <v>1822</v>
      </c>
      <c r="D1768" s="179">
        <v>745000000</v>
      </c>
      <c r="E1768" s="179">
        <v>11001455</v>
      </c>
      <c r="F1768" s="179">
        <v>0</v>
      </c>
    </row>
    <row r="1769" spans="3:6">
      <c r="C1769" s="180" t="s">
        <v>1823</v>
      </c>
      <c r="D1769" s="179">
        <v>11936392</v>
      </c>
      <c r="E1769" s="179">
        <v>7730028</v>
      </c>
      <c r="F1769" s="179">
        <v>4730027.8499999996</v>
      </c>
    </row>
    <row r="1770" spans="3:6">
      <c r="C1770" s="180" t="s">
        <v>1824</v>
      </c>
      <c r="D1770" s="179">
        <v>3397736</v>
      </c>
      <c r="E1770" s="179">
        <v>4752777</v>
      </c>
      <c r="F1770" s="179">
        <v>4752676.47</v>
      </c>
    </row>
    <row r="1771" spans="3:6">
      <c r="C1771" s="180" t="s">
        <v>1825</v>
      </c>
      <c r="D1771" s="179">
        <v>1386558</v>
      </c>
      <c r="E1771" s="179">
        <v>2028907</v>
      </c>
      <c r="F1771" s="179">
        <v>2028807.03</v>
      </c>
    </row>
    <row r="1772" spans="3:6">
      <c r="C1772" s="180" t="s">
        <v>1826</v>
      </c>
      <c r="D1772" s="179">
        <v>3397736</v>
      </c>
      <c r="E1772" s="179">
        <v>4752777</v>
      </c>
      <c r="F1772" s="179">
        <v>4752676.46</v>
      </c>
    </row>
    <row r="1773" spans="3:6">
      <c r="C1773" s="180" t="s">
        <v>1827</v>
      </c>
      <c r="D1773" s="179">
        <v>2083629</v>
      </c>
      <c r="E1773" s="179">
        <v>3659900</v>
      </c>
      <c r="F1773" s="179">
        <v>2927847.92</v>
      </c>
    </row>
    <row r="1774" spans="3:6">
      <c r="C1774" s="180" t="s">
        <v>1828</v>
      </c>
      <c r="D1774" s="179">
        <v>976009</v>
      </c>
      <c r="E1774" s="179">
        <v>5806005</v>
      </c>
      <c r="F1774" s="179">
        <v>4644224.71</v>
      </c>
    </row>
    <row r="1775" spans="3:6">
      <c r="C1775" s="180" t="s">
        <v>1829</v>
      </c>
      <c r="D1775" s="179">
        <v>976009</v>
      </c>
      <c r="E1775" s="179">
        <v>5806005</v>
      </c>
      <c r="F1775" s="179">
        <v>4644224.71</v>
      </c>
    </row>
    <row r="1776" spans="3:6">
      <c r="C1776" s="180" t="s">
        <v>1835</v>
      </c>
      <c r="D1776" s="179">
        <v>0</v>
      </c>
      <c r="E1776" s="179">
        <v>203749520</v>
      </c>
      <c r="F1776" s="179">
        <v>203670920.01999998</v>
      </c>
    </row>
    <row r="1777" spans="3:6">
      <c r="C1777" s="178" t="s">
        <v>323</v>
      </c>
      <c r="D1777" s="179">
        <v>896795398</v>
      </c>
      <c r="E1777" s="179">
        <v>1051478697.8200001</v>
      </c>
      <c r="F1777" s="179">
        <v>872769558.38</v>
      </c>
    </row>
    <row r="1778" spans="3:6">
      <c r="C1778" s="180" t="s">
        <v>1695</v>
      </c>
      <c r="D1778" s="179">
        <v>0</v>
      </c>
      <c r="E1778" s="179">
        <v>170894705</v>
      </c>
      <c r="F1778" s="179">
        <v>170174977.80000001</v>
      </c>
    </row>
    <row r="1779" spans="3:6">
      <c r="C1779" s="180" t="s">
        <v>1830</v>
      </c>
      <c r="D1779" s="179">
        <v>241231338</v>
      </c>
      <c r="E1779" s="179">
        <v>221965445.96000001</v>
      </c>
      <c r="F1779" s="179">
        <v>136224577.06999999</v>
      </c>
    </row>
    <row r="1780" spans="3:6">
      <c r="C1780" s="180" t="s">
        <v>1831</v>
      </c>
      <c r="D1780" s="179">
        <v>172342885</v>
      </c>
      <c r="E1780" s="179">
        <v>159249971.37</v>
      </c>
      <c r="F1780" s="179">
        <v>74936046.25999999</v>
      </c>
    </row>
    <row r="1781" spans="3:6">
      <c r="C1781" s="180" t="s">
        <v>1981</v>
      </c>
      <c r="D1781" s="179">
        <v>0</v>
      </c>
      <c r="E1781" s="179">
        <v>5067400.49</v>
      </c>
      <c r="F1781" s="179">
        <v>4561316.75</v>
      </c>
    </row>
    <row r="1782" spans="3:6">
      <c r="C1782" s="180" t="s">
        <v>1982</v>
      </c>
      <c r="D1782" s="179">
        <v>0</v>
      </c>
      <c r="E1782" s="179">
        <v>11080000</v>
      </c>
      <c r="F1782" s="179">
        <v>3772417.91</v>
      </c>
    </row>
    <row r="1783" spans="3:6">
      <c r="C1783" s="180" t="s">
        <v>1832</v>
      </c>
      <c r="D1783" s="179">
        <v>300000000</v>
      </c>
      <c r="E1783" s="179">
        <v>300000000</v>
      </c>
      <c r="F1783" s="179">
        <v>299995762.07999998</v>
      </c>
    </row>
    <row r="1784" spans="3:6">
      <c r="C1784" s="180" t="s">
        <v>1833</v>
      </c>
      <c r="D1784" s="179">
        <v>66984706</v>
      </c>
      <c r="E1784" s="179">
        <v>66984706</v>
      </c>
      <c r="F1784" s="179">
        <v>66983739.340000004</v>
      </c>
    </row>
    <row r="1785" spans="3:6">
      <c r="C1785" s="180" t="s">
        <v>1834</v>
      </c>
      <c r="D1785" s="179">
        <v>48027920</v>
      </c>
      <c r="E1785" s="179">
        <v>48027920</v>
      </c>
      <c r="F1785" s="179">
        <v>47970721.170000002</v>
      </c>
    </row>
    <row r="1786" spans="3:6">
      <c r="C1786" s="180" t="s">
        <v>1835</v>
      </c>
      <c r="D1786" s="179">
        <v>68208549</v>
      </c>
      <c r="E1786" s="179">
        <v>68208549</v>
      </c>
      <c r="F1786" s="179">
        <v>68150000</v>
      </c>
    </row>
    <row r="1787" spans="3:6">
      <c r="C1787" s="178" t="s">
        <v>324</v>
      </c>
      <c r="D1787" s="179">
        <v>3073696114</v>
      </c>
      <c r="E1787" s="179">
        <v>2628721733.2399998</v>
      </c>
      <c r="F1787" s="179">
        <v>1984398574.6400003</v>
      </c>
    </row>
    <row r="1788" spans="3:6">
      <c r="C1788" s="180" t="s">
        <v>1836</v>
      </c>
      <c r="D1788" s="179">
        <v>3073696114</v>
      </c>
      <c r="E1788" s="179">
        <v>2135003339.2399998</v>
      </c>
      <c r="F1788" s="179">
        <v>1490680182.2000005</v>
      </c>
    </row>
    <row r="1789" spans="3:6">
      <c r="C1789" s="180" t="s">
        <v>1725</v>
      </c>
      <c r="D1789" s="179">
        <v>0</v>
      </c>
      <c r="E1789" s="179">
        <v>274071350</v>
      </c>
      <c r="F1789" s="179">
        <v>274071349.39999998</v>
      </c>
    </row>
    <row r="1790" spans="3:6">
      <c r="C1790" s="180" t="s">
        <v>1791</v>
      </c>
      <c r="D1790" s="179">
        <v>0</v>
      </c>
      <c r="E1790" s="179">
        <v>219647044</v>
      </c>
      <c r="F1790" s="179">
        <v>219647043.03999999</v>
      </c>
    </row>
    <row r="1791" spans="3:6">
      <c r="C1791" s="178" t="s">
        <v>325</v>
      </c>
      <c r="D1791" s="179">
        <v>11482564129</v>
      </c>
      <c r="E1791" s="179">
        <v>10206489395</v>
      </c>
      <c r="F1791" s="179">
        <v>6571170598.9200001</v>
      </c>
    </row>
    <row r="1792" spans="3:6">
      <c r="C1792" s="180" t="s">
        <v>1837</v>
      </c>
      <c r="D1792" s="179">
        <v>631100000</v>
      </c>
      <c r="E1792" s="179">
        <v>631100000</v>
      </c>
      <c r="F1792" s="179">
        <v>0</v>
      </c>
    </row>
    <row r="1793" spans="3:6">
      <c r="C1793" s="180" t="s">
        <v>1694</v>
      </c>
      <c r="D1793" s="179">
        <v>1914989645</v>
      </c>
      <c r="E1793" s="179">
        <v>1914989645.0000002</v>
      </c>
      <c r="F1793" s="179">
        <v>1792850010.6600001</v>
      </c>
    </row>
    <row r="1794" spans="3:6">
      <c r="C1794" s="180" t="s">
        <v>1695</v>
      </c>
      <c r="D1794" s="179">
        <v>0</v>
      </c>
      <c r="E1794" s="179">
        <v>72000000</v>
      </c>
      <c r="F1794" s="179">
        <v>71374511.519999996</v>
      </c>
    </row>
    <row r="1795" spans="3:6">
      <c r="C1795" s="180" t="s">
        <v>1701</v>
      </c>
      <c r="D1795" s="179">
        <v>7257650000</v>
      </c>
      <c r="E1795" s="179">
        <v>7257650000</v>
      </c>
      <c r="F1795" s="179">
        <v>4432439031.7399998</v>
      </c>
    </row>
    <row r="1796" spans="3:6">
      <c r="C1796" s="180" t="s">
        <v>1838</v>
      </c>
      <c r="D1796" s="179">
        <v>12622000</v>
      </c>
      <c r="E1796" s="179">
        <v>12622000</v>
      </c>
      <c r="F1796" s="179">
        <v>4491618.34</v>
      </c>
    </row>
    <row r="1797" spans="3:6">
      <c r="C1797" s="180" t="s">
        <v>1711</v>
      </c>
      <c r="D1797" s="179">
        <v>167092639</v>
      </c>
      <c r="E1797" s="179">
        <v>0</v>
      </c>
      <c r="F1797" s="179">
        <v>0</v>
      </c>
    </row>
    <row r="1798" spans="3:6">
      <c r="C1798" s="180" t="s">
        <v>1718</v>
      </c>
      <c r="D1798" s="179">
        <v>607907361</v>
      </c>
      <c r="E1798" s="179">
        <v>0</v>
      </c>
      <c r="F1798" s="179">
        <v>0</v>
      </c>
    </row>
    <row r="1799" spans="3:6">
      <c r="C1799" s="180" t="s">
        <v>1839</v>
      </c>
      <c r="D1799" s="179">
        <v>750000000</v>
      </c>
      <c r="E1799" s="179">
        <v>50000</v>
      </c>
      <c r="F1799" s="179">
        <v>0</v>
      </c>
    </row>
    <row r="1800" spans="3:6">
      <c r="C1800" s="180" t="s">
        <v>1782</v>
      </c>
      <c r="D1800" s="179">
        <v>0</v>
      </c>
      <c r="E1800" s="179">
        <v>222181908</v>
      </c>
      <c r="F1800" s="179">
        <v>179294839.69</v>
      </c>
    </row>
    <row r="1801" spans="3:6">
      <c r="C1801" s="180" t="s">
        <v>1832</v>
      </c>
      <c r="D1801" s="179">
        <v>141202484</v>
      </c>
      <c r="E1801" s="179">
        <v>95895842</v>
      </c>
      <c r="F1801" s="179">
        <v>90720586.969999999</v>
      </c>
    </row>
    <row r="1802" spans="3:6">
      <c r="C1802" s="68" t="s">
        <v>358</v>
      </c>
      <c r="D1802" s="169">
        <v>5994134828</v>
      </c>
      <c r="E1802" s="169">
        <v>7789230249.0900002</v>
      </c>
      <c r="F1802" s="169">
        <v>3592718737.1199999</v>
      </c>
    </row>
    <row r="1803" spans="3:6">
      <c r="C1803" s="178" t="s">
        <v>322</v>
      </c>
      <c r="D1803" s="179">
        <v>1377504632</v>
      </c>
      <c r="E1803" s="179">
        <v>1798771318.6800001</v>
      </c>
      <c r="F1803" s="179">
        <v>1478031787.95</v>
      </c>
    </row>
    <row r="1804" spans="3:6">
      <c r="C1804" s="180" t="s">
        <v>434</v>
      </c>
      <c r="D1804" s="179">
        <v>352483469</v>
      </c>
      <c r="E1804" s="179">
        <v>352483468.99999994</v>
      </c>
      <c r="F1804" s="179">
        <v>227100160.00000003</v>
      </c>
    </row>
    <row r="1805" spans="3:6">
      <c r="C1805" s="180" t="s">
        <v>1840</v>
      </c>
      <c r="D1805" s="179">
        <v>44321732</v>
      </c>
      <c r="E1805" s="179">
        <v>42271744.950000003</v>
      </c>
      <c r="F1805" s="179">
        <v>31502213.089999996</v>
      </c>
    </row>
    <row r="1806" spans="3:6">
      <c r="C1806" s="180" t="s">
        <v>1841</v>
      </c>
      <c r="D1806" s="179">
        <v>4289420</v>
      </c>
      <c r="E1806" s="179">
        <v>0</v>
      </c>
      <c r="F1806" s="179">
        <v>0</v>
      </c>
    </row>
    <row r="1807" spans="3:6">
      <c r="C1807" s="180" t="s">
        <v>2005</v>
      </c>
      <c r="D1807" s="179">
        <v>8492583</v>
      </c>
      <c r="E1807" s="179">
        <v>8804801.6500000004</v>
      </c>
      <c r="F1807" s="179">
        <v>2360708.5099999998</v>
      </c>
    </row>
    <row r="1808" spans="3:6">
      <c r="C1808" s="180" t="s">
        <v>2006</v>
      </c>
      <c r="D1808" s="179">
        <v>26545685</v>
      </c>
      <c r="E1808" s="179">
        <v>36733453.400000006</v>
      </c>
      <c r="F1808" s="179">
        <v>16042075.33</v>
      </c>
    </row>
    <row r="1809" spans="3:11">
      <c r="C1809" s="180" t="s">
        <v>1842</v>
      </c>
      <c r="D1809" s="179">
        <v>50000001</v>
      </c>
      <c r="E1809" s="179">
        <v>50000001</v>
      </c>
      <c r="F1809" s="179">
        <v>23050013.309999999</v>
      </c>
    </row>
    <row r="1810" spans="3:11">
      <c r="C1810" s="180" t="s">
        <v>1843</v>
      </c>
      <c r="D1810" s="179">
        <v>9806189</v>
      </c>
      <c r="E1810" s="179">
        <v>9806189</v>
      </c>
      <c r="F1810" s="179">
        <v>5828914.5700000003</v>
      </c>
    </row>
    <row r="1811" spans="3:11">
      <c r="C1811" s="180" t="s">
        <v>1844</v>
      </c>
      <c r="D1811" s="179">
        <v>33681857</v>
      </c>
      <c r="E1811" s="179">
        <v>54325746.239999995</v>
      </c>
      <c r="F1811" s="179">
        <v>50396213.450000003</v>
      </c>
    </row>
    <row r="1812" spans="3:11">
      <c r="C1812" s="180" t="s">
        <v>1845</v>
      </c>
      <c r="D1812" s="179">
        <v>9418649</v>
      </c>
      <c r="E1812" s="179">
        <v>10123649</v>
      </c>
      <c r="F1812" s="179">
        <v>10123420.039999999</v>
      </c>
    </row>
    <row r="1813" spans="3:11">
      <c r="C1813" s="180" t="s">
        <v>1846</v>
      </c>
      <c r="D1813" s="179">
        <v>0</v>
      </c>
      <c r="E1813" s="179">
        <v>12589112.33</v>
      </c>
      <c r="F1813" s="179">
        <v>4532104.1900000004</v>
      </c>
    </row>
    <row r="1814" spans="3:11">
      <c r="C1814" s="180" t="s">
        <v>1847</v>
      </c>
      <c r="D1814" s="179">
        <v>0</v>
      </c>
      <c r="E1814" s="179">
        <v>17554614.34</v>
      </c>
      <c r="F1814" s="179">
        <v>15077287.619999999</v>
      </c>
    </row>
    <row r="1815" spans="3:11">
      <c r="C1815" s="180" t="s">
        <v>1848</v>
      </c>
      <c r="D1815" s="179">
        <v>82824634</v>
      </c>
      <c r="E1815" s="179">
        <v>11233750</v>
      </c>
      <c r="F1815" s="179">
        <v>0</v>
      </c>
    </row>
    <row r="1816" spans="3:11">
      <c r="C1816" s="180" t="s">
        <v>1849</v>
      </c>
      <c r="D1816" s="179">
        <v>144114678</v>
      </c>
      <c r="E1816" s="179">
        <v>17415424.559999999</v>
      </c>
      <c r="F1816" s="179">
        <v>13202354.859999999</v>
      </c>
    </row>
    <row r="1817" spans="3:11">
      <c r="C1817" s="180" t="s">
        <v>1850</v>
      </c>
      <c r="D1817" s="179">
        <v>1712885</v>
      </c>
      <c r="E1817" s="179">
        <v>4000000</v>
      </c>
      <c r="F1817" s="179">
        <v>0</v>
      </c>
    </row>
    <row r="1818" spans="3:11">
      <c r="C1818" s="180" t="s">
        <v>1851</v>
      </c>
      <c r="D1818" s="179">
        <v>0</v>
      </c>
      <c r="E1818" s="179">
        <v>13745378.859999999</v>
      </c>
      <c r="F1818" s="179">
        <v>12729993.74</v>
      </c>
    </row>
    <row r="1819" spans="3:11">
      <c r="C1819" s="180" t="s">
        <v>1852</v>
      </c>
      <c r="D1819" s="179">
        <v>0</v>
      </c>
      <c r="E1819" s="179">
        <v>15564649.4</v>
      </c>
      <c r="F1819" s="179">
        <v>5604790.5199999996</v>
      </c>
    </row>
    <row r="1820" spans="3:11">
      <c r="C1820" s="180" t="s">
        <v>1853</v>
      </c>
      <c r="D1820" s="179">
        <v>188726880</v>
      </c>
      <c r="E1820" s="179">
        <v>0</v>
      </c>
      <c r="F1820" s="179">
        <v>0</v>
      </c>
    </row>
    <row r="1821" spans="3:11">
      <c r="C1821" s="180" t="s">
        <v>1854</v>
      </c>
      <c r="D1821" s="179">
        <v>4654539</v>
      </c>
      <c r="E1821" s="179">
        <v>55458539</v>
      </c>
      <c r="F1821" s="179">
        <v>50674496.149999999</v>
      </c>
    </row>
    <row r="1822" spans="3:11">
      <c r="C1822" s="180" t="s">
        <v>1855</v>
      </c>
      <c r="D1822" s="179">
        <v>5000000</v>
      </c>
      <c r="E1822" s="179">
        <v>2000000</v>
      </c>
      <c r="F1822" s="179">
        <v>1500600.34</v>
      </c>
    </row>
    <row r="1823" spans="3:11">
      <c r="C1823" s="180" t="s">
        <v>1856</v>
      </c>
      <c r="D1823" s="179">
        <v>31324599</v>
      </c>
      <c r="E1823" s="179">
        <v>29758371</v>
      </c>
      <c r="F1823" s="179">
        <v>28707238.600000001</v>
      </c>
    </row>
    <row r="1824" spans="3:11">
      <c r="C1824" s="180" t="s">
        <v>1857</v>
      </c>
      <c r="D1824" s="179">
        <v>380106832</v>
      </c>
      <c r="E1824" s="179">
        <v>1054902424.9500002</v>
      </c>
      <c r="F1824" s="179">
        <v>979599203.63000011</v>
      </c>
      <c r="H1824" s="137"/>
      <c r="I1824" s="138"/>
      <c r="J1824" s="138"/>
      <c r="K1824" s="138"/>
    </row>
    <row r="1825" spans="3:11" ht="15" customHeight="1">
      <c r="C1825" s="178" t="s">
        <v>323</v>
      </c>
      <c r="D1825" s="179">
        <v>20000000</v>
      </c>
      <c r="E1825" s="179">
        <v>0</v>
      </c>
      <c r="F1825" s="179">
        <v>0</v>
      </c>
      <c r="H1825" s="192"/>
      <c r="I1825" s="192"/>
      <c r="J1825" s="192"/>
      <c r="K1825" s="192"/>
    </row>
    <row r="1826" spans="3:11" ht="15" customHeight="1">
      <c r="C1826" s="180" t="s">
        <v>1858</v>
      </c>
      <c r="D1826" s="179">
        <v>20000000</v>
      </c>
      <c r="E1826" s="179">
        <v>0</v>
      </c>
      <c r="F1826" s="179">
        <v>0</v>
      </c>
      <c r="H1826" s="192"/>
      <c r="I1826" s="192"/>
      <c r="J1826" s="192"/>
      <c r="K1826" s="192"/>
    </row>
    <row r="1827" spans="3:11">
      <c r="C1827" s="178" t="s">
        <v>324</v>
      </c>
      <c r="D1827" s="179">
        <v>250000000</v>
      </c>
      <c r="E1827" s="179">
        <v>287212143.72000003</v>
      </c>
      <c r="F1827" s="179">
        <v>279210142.85000002</v>
      </c>
      <c r="H1827" s="21"/>
      <c r="I1827" s="21"/>
      <c r="J1827" s="21"/>
      <c r="K1827" s="12"/>
    </row>
    <row r="1828" spans="3:11">
      <c r="C1828" s="180" t="s">
        <v>1857</v>
      </c>
      <c r="D1828" s="179">
        <v>250000000</v>
      </c>
      <c r="E1828" s="179">
        <v>287212143.72000003</v>
      </c>
      <c r="F1828" s="179">
        <v>279210142.85000002</v>
      </c>
    </row>
    <row r="1829" spans="3:11">
      <c r="C1829" s="178" t="s">
        <v>325</v>
      </c>
      <c r="D1829" s="179">
        <v>3962605662</v>
      </c>
      <c r="E1829" s="179">
        <v>5319222252.6900005</v>
      </c>
      <c r="F1829" s="179">
        <v>1659387151.7700002</v>
      </c>
    </row>
    <row r="1830" spans="3:11">
      <c r="C1830" s="180" t="s">
        <v>434</v>
      </c>
      <c r="D1830" s="179">
        <v>2017388708</v>
      </c>
      <c r="E1830" s="179">
        <v>2026650477.6900003</v>
      </c>
      <c r="F1830" s="179">
        <v>485105452.23000002</v>
      </c>
    </row>
    <row r="1831" spans="3:11">
      <c r="C1831" s="180" t="s">
        <v>1859</v>
      </c>
      <c r="D1831" s="179">
        <v>36869474</v>
      </c>
      <c r="E1831" s="179">
        <v>36869474</v>
      </c>
      <c r="F1831" s="179">
        <v>0</v>
      </c>
    </row>
    <row r="1832" spans="3:11">
      <c r="C1832" s="180" t="s">
        <v>1840</v>
      </c>
      <c r="D1832" s="179">
        <v>430000000</v>
      </c>
      <c r="E1832" s="179">
        <v>355000000</v>
      </c>
      <c r="F1832" s="179">
        <v>121857602.73999999</v>
      </c>
    </row>
    <row r="1833" spans="3:11">
      <c r="C1833" s="180" t="s">
        <v>1860</v>
      </c>
      <c r="D1833" s="179">
        <v>0</v>
      </c>
      <c r="E1833" s="179">
        <v>34000000</v>
      </c>
      <c r="F1833" s="179">
        <v>0</v>
      </c>
    </row>
    <row r="1834" spans="3:11">
      <c r="C1834" s="180" t="s">
        <v>2007</v>
      </c>
      <c r="D1834" s="179">
        <v>278680526</v>
      </c>
      <c r="E1834" s="179">
        <v>278680526</v>
      </c>
      <c r="F1834" s="179">
        <v>0</v>
      </c>
    </row>
    <row r="1835" spans="3:11">
      <c r="C1835" s="180" t="s">
        <v>2005</v>
      </c>
      <c r="D1835" s="179">
        <v>327320000</v>
      </c>
      <c r="E1835" s="179">
        <v>302320000</v>
      </c>
      <c r="F1835" s="179">
        <v>21000000</v>
      </c>
    </row>
    <row r="1836" spans="3:11">
      <c r="C1836" s="180" t="s">
        <v>1945</v>
      </c>
      <c r="D1836" s="179">
        <v>0</v>
      </c>
      <c r="E1836" s="179">
        <v>1290028731</v>
      </c>
      <c r="F1836" s="179">
        <v>709581936.73999989</v>
      </c>
    </row>
    <row r="1837" spans="3:11">
      <c r="C1837" s="180" t="s">
        <v>1946</v>
      </c>
      <c r="D1837" s="179">
        <v>0</v>
      </c>
      <c r="E1837" s="179">
        <v>54501140</v>
      </c>
      <c r="F1837" s="179">
        <v>6909915.4100000001</v>
      </c>
    </row>
    <row r="1838" spans="3:11">
      <c r="C1838" s="180" t="s">
        <v>1861</v>
      </c>
      <c r="D1838" s="179">
        <v>252440000</v>
      </c>
      <c r="E1838" s="179">
        <v>352440000</v>
      </c>
      <c r="F1838" s="179">
        <v>0</v>
      </c>
    </row>
    <row r="1839" spans="3:11">
      <c r="C1839" s="180" t="s">
        <v>1848</v>
      </c>
      <c r="D1839" s="179">
        <v>410215000</v>
      </c>
      <c r="E1839" s="179">
        <v>410215000</v>
      </c>
      <c r="F1839" s="179">
        <v>136415340.65000001</v>
      </c>
    </row>
    <row r="1840" spans="3:11">
      <c r="C1840" s="180" t="s">
        <v>1862</v>
      </c>
      <c r="D1840" s="179">
        <v>209691954</v>
      </c>
      <c r="E1840" s="179">
        <v>0</v>
      </c>
      <c r="F1840" s="179">
        <v>0</v>
      </c>
    </row>
    <row r="1841" spans="3:11">
      <c r="C1841" s="180" t="s">
        <v>1857</v>
      </c>
      <c r="D1841" s="179">
        <v>0</v>
      </c>
      <c r="E1841" s="179">
        <v>178516904</v>
      </c>
      <c r="F1841" s="179">
        <v>178516904</v>
      </c>
      <c r="H1841" s="137"/>
      <c r="I1841" s="138"/>
      <c r="J1841" s="138"/>
      <c r="K1841" s="138"/>
    </row>
    <row r="1842" spans="3:11" ht="15" customHeight="1">
      <c r="C1842" s="178" t="s">
        <v>331</v>
      </c>
      <c r="D1842" s="179">
        <v>384024534</v>
      </c>
      <c r="E1842" s="179">
        <v>384024534</v>
      </c>
      <c r="F1842" s="179">
        <v>176089654.54999998</v>
      </c>
      <c r="H1842" s="192"/>
      <c r="I1842" s="192"/>
      <c r="J1842" s="192"/>
      <c r="K1842" s="192"/>
    </row>
    <row r="1843" spans="3:11" ht="15" customHeight="1">
      <c r="C1843" s="180" t="s">
        <v>434</v>
      </c>
      <c r="D1843" s="179">
        <v>292042534</v>
      </c>
      <c r="E1843" s="179">
        <v>292042534</v>
      </c>
      <c r="F1843" s="179">
        <v>176089654.54999998</v>
      </c>
      <c r="H1843" s="192"/>
      <c r="I1843" s="192"/>
      <c r="J1843" s="192"/>
      <c r="K1843" s="192"/>
    </row>
    <row r="1844" spans="3:11">
      <c r="C1844" s="180" t="s">
        <v>1859</v>
      </c>
      <c r="D1844" s="179">
        <v>91982000</v>
      </c>
      <c r="E1844" s="179">
        <v>91982000</v>
      </c>
      <c r="F1844" s="179">
        <v>0</v>
      </c>
      <c r="H1844" s="21"/>
      <c r="I1844" s="21"/>
      <c r="J1844" s="21"/>
      <c r="K1844" s="12"/>
    </row>
    <row r="1845" spans="3:11">
      <c r="C1845" s="176" t="s">
        <v>240</v>
      </c>
      <c r="D1845" s="177">
        <v>79003383385</v>
      </c>
      <c r="E1845" s="177">
        <v>101667550463.09007</v>
      </c>
      <c r="F1845" s="177">
        <v>79769708180.449997</v>
      </c>
    </row>
    <row r="1848" spans="3:11">
      <c r="C1848" s="137" t="s">
        <v>301</v>
      </c>
      <c r="D1848" s="138"/>
      <c r="E1848" s="138"/>
      <c r="F1848" s="138"/>
    </row>
    <row r="1849" spans="3:11" ht="30" customHeight="1">
      <c r="C1849" s="192" t="s">
        <v>2014</v>
      </c>
      <c r="D1849" s="192"/>
      <c r="E1849" s="192"/>
      <c r="F1849" s="192"/>
    </row>
    <row r="1850" spans="3:11" ht="30" customHeight="1">
      <c r="C1850" s="192" t="s">
        <v>1963</v>
      </c>
      <c r="D1850" s="192"/>
      <c r="E1850" s="192"/>
      <c r="F1850" s="192"/>
    </row>
    <row r="1851" spans="3:11">
      <c r="C1851" s="21" t="s">
        <v>309</v>
      </c>
      <c r="D1851" s="21"/>
      <c r="E1851" s="21"/>
      <c r="F1851" s="12"/>
    </row>
  </sheetData>
  <mergeCells count="17">
    <mergeCell ref="A7:F7"/>
    <mergeCell ref="A8:F8"/>
    <mergeCell ref="A9:F9"/>
    <mergeCell ref="C12:C13"/>
    <mergeCell ref="F12:F13"/>
    <mergeCell ref="E12:E13"/>
    <mergeCell ref="A1:F1"/>
    <mergeCell ref="A2:F2"/>
    <mergeCell ref="A3:F3"/>
    <mergeCell ref="A5:F5"/>
    <mergeCell ref="A6:F6"/>
    <mergeCell ref="H1843:K1843"/>
    <mergeCell ref="C1849:F1849"/>
    <mergeCell ref="C1850:F1850"/>
    <mergeCell ref="H1825:K1825"/>
    <mergeCell ref="H1826:K1826"/>
    <mergeCell ref="H1842:K184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af3b0eecedaeda26ca793da038f13be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82a0c2c64dd860e01d17f767c8c16d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5D0638-093D-43E4-8AFE-A23B211C9C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Ricardo Jose Santana Diaz</cp:lastModifiedBy>
  <cp:revision/>
  <dcterms:created xsi:type="dcterms:W3CDTF">2020-08-19T17:32:46Z</dcterms:created>
  <dcterms:modified xsi:type="dcterms:W3CDTF">2025-12-09T15:22:13Z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