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5\T3\"/>
    </mc:Choice>
  </mc:AlternateContent>
  <xr:revisionPtr revIDLastSave="0" documentId="13_ncr:1_{419D786C-EE05-42AB-94E4-0782F7B10F55}" xr6:coauthVersionLast="47" xr6:coauthVersionMax="47" xr10:uidLastSave="{00000000-0000-0000-0000-000000000000}"/>
  <bookViews>
    <workbookView xWindow="-120" yWindow="-120" windowWidth="29040" windowHeight="15720" activeTab="5" xr2:uid="{A6102F71-EB93-46B1-B362-4A80ABBD6CA4}"/>
  </bookViews>
  <sheets>
    <sheet name="Tabla 1" sheetId="10" r:id="rId1"/>
    <sheet name="Tabla 2" sheetId="15" r:id="rId2"/>
    <sheet name="Tabla 3" sheetId="16" r:id="rId3"/>
    <sheet name="Tabla 4" sheetId="12" r:id="rId4"/>
    <sheet name="Tabla 5" sheetId="13" r:id="rId5"/>
    <sheet name="Tabla 6" sheetId="14" r:id="rId6"/>
    <sheet name="Tabla 7" sheetId="11" r:id="rId7"/>
    <sheet name="Anexo 1" sheetId="9" r:id="rId8"/>
    <sheet name="Cuadro 2. y 3." sheetId="8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\0">#N/A</definedName>
    <definedName name="\A" localSheetId="7">#REF!</definedName>
    <definedName name="\A" localSheetId="1">#REF!</definedName>
    <definedName name="\A">#REF!</definedName>
    <definedName name="\B" localSheetId="7">#REF!</definedName>
    <definedName name="\B" localSheetId="1">#REF!</definedName>
    <definedName name="\B">#REF!</definedName>
    <definedName name="\C" localSheetId="7">#REF!</definedName>
    <definedName name="\C" localSheetId="1">#REF!</definedName>
    <definedName name="\C">#REF!</definedName>
    <definedName name="\D" localSheetId="7">#REF!</definedName>
    <definedName name="\D" localSheetId="1">#REF!</definedName>
    <definedName name="\D">#REF!</definedName>
    <definedName name="\E" localSheetId="7">#REF!</definedName>
    <definedName name="\E" localSheetId="1">#REF!</definedName>
    <definedName name="\E">#REF!</definedName>
    <definedName name="\F" localSheetId="7">#REF!</definedName>
    <definedName name="\F" localSheetId="1">#REF!</definedName>
    <definedName name="\F">#REF!</definedName>
    <definedName name="\G" localSheetId="7">#REF!</definedName>
    <definedName name="\G" localSheetId="1">#REF!</definedName>
    <definedName name="\G">#REF!</definedName>
    <definedName name="\H" localSheetId="7">#REF!</definedName>
    <definedName name="\H" localSheetId="1">#REF!</definedName>
    <definedName name="\H">#REF!</definedName>
    <definedName name="\I" localSheetId="7">#REF!</definedName>
    <definedName name="\I" localSheetId="1">#REF!</definedName>
    <definedName name="\I">#REF!</definedName>
    <definedName name="\J" localSheetId="7">#REF!</definedName>
    <definedName name="\J" localSheetId="1">#REF!</definedName>
    <definedName name="\J">#REF!</definedName>
    <definedName name="\K" localSheetId="7">#REF!</definedName>
    <definedName name="\K" localSheetId="1">#REF!</definedName>
    <definedName name="\K">#REF!</definedName>
    <definedName name="\L" localSheetId="7">#REF!</definedName>
    <definedName name="\L" localSheetId="1">#REF!</definedName>
    <definedName name="\L">#REF!</definedName>
    <definedName name="\M" localSheetId="7">#REF!</definedName>
    <definedName name="\M" localSheetId="1">#REF!</definedName>
    <definedName name="\M">#REF!</definedName>
    <definedName name="\N">#N/A</definedName>
    <definedName name="\Ñ" localSheetId="7">#REF!</definedName>
    <definedName name="\Ñ" localSheetId="1">#REF!</definedName>
    <definedName name="\Ñ">#REF!</definedName>
    <definedName name="\O">#N/A</definedName>
    <definedName name="\P" localSheetId="7">#REF!</definedName>
    <definedName name="\P" localSheetId="1">#REF!</definedName>
    <definedName name="\P">#REF!</definedName>
    <definedName name="\q">#N/A</definedName>
    <definedName name="\R">#N/A</definedName>
    <definedName name="\S" localSheetId="7">#REF!</definedName>
    <definedName name="\S" localSheetId="1">#REF!</definedName>
    <definedName name="\S">#REF!</definedName>
    <definedName name="\T" localSheetId="7">#REF!</definedName>
    <definedName name="\T" localSheetId="1">#REF!</definedName>
    <definedName name="\T">#REF!</definedName>
    <definedName name="\T1" localSheetId="7">#REF!</definedName>
    <definedName name="\T1" localSheetId="1">#REF!</definedName>
    <definedName name="\T1">#REF!</definedName>
    <definedName name="\T2" localSheetId="7">[1]BOP!#REF!</definedName>
    <definedName name="\T2" localSheetId="1">[1]BOP!#REF!</definedName>
    <definedName name="\T2">[1]BOP!#REF!</definedName>
    <definedName name="\U" localSheetId="7">#REF!</definedName>
    <definedName name="\U" localSheetId="1">#REF!</definedName>
    <definedName name="\U">#REF!</definedName>
    <definedName name="\V" localSheetId="7">#REF!</definedName>
    <definedName name="\V" localSheetId="1">#REF!</definedName>
    <definedName name="\V">#REF!</definedName>
    <definedName name="\W" localSheetId="7">#REF!</definedName>
    <definedName name="\W" localSheetId="1">#REF!</definedName>
    <definedName name="\W">#REF!</definedName>
    <definedName name="\X" localSheetId="7">#REF!</definedName>
    <definedName name="\X" localSheetId="1">#REF!</definedName>
    <definedName name="\X">#REF!</definedName>
    <definedName name="\Y" localSheetId="7">#REF!</definedName>
    <definedName name="\Y" localSheetId="1">#REF!</definedName>
    <definedName name="\Y">#REF!</definedName>
    <definedName name="\Z" localSheetId="7">#REF!</definedName>
    <definedName name="\Z" localSheetId="1">#REF!</definedName>
    <definedName name="\Z">#REF!</definedName>
    <definedName name="____________________________ROS1">#N/A</definedName>
    <definedName name="____________________________ROS2">#N/A</definedName>
    <definedName name="____________________________ROS3">#N/A</definedName>
    <definedName name="____________________________ROS4">#N/A</definedName>
    <definedName name="___________________________ROS1">#N/A</definedName>
    <definedName name="___________________________ROS2">#N/A</definedName>
    <definedName name="___________________________ROS3">#N/A</definedName>
    <definedName name="___________________________ROS4">#N/A</definedName>
    <definedName name="__________________________ROS1">#N/A</definedName>
    <definedName name="__________________________ROS2">#N/A</definedName>
    <definedName name="__________________________ROS3">#N/A</definedName>
    <definedName name="__________________________ROS4">#N/A</definedName>
    <definedName name="_________________________ROS1">#N/A</definedName>
    <definedName name="_________________________ROS2">#N/A</definedName>
    <definedName name="_________________________ROS3">#N/A</definedName>
    <definedName name="_________________________ROS4">#N/A</definedName>
    <definedName name="________________________ROS1">#N/A</definedName>
    <definedName name="________________________ROS2">#N/A</definedName>
    <definedName name="________________________ROS3">#N/A</definedName>
    <definedName name="________________________ROS4">#N/A</definedName>
    <definedName name="_______________________ROS1">#N/A</definedName>
    <definedName name="_______________________ROS2">#N/A</definedName>
    <definedName name="_______________________ROS3">#N/A</definedName>
    <definedName name="_______________________ROS4">#N/A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 localSheetId="7">#REF!</definedName>
    <definedName name="__10FA_L" localSheetId="1">#REF!</definedName>
    <definedName name="__10FA_L">#REF!</definedName>
    <definedName name="__11GAZ_LIABS" localSheetId="7">#REF!</definedName>
    <definedName name="__11GAZ_LIABS" localSheetId="1">#REF!</definedName>
    <definedName name="__11GAZ_LIABS">#REF!</definedName>
    <definedName name="__123Graph_A" localSheetId="7" hidden="1">'[2]Crédito SPNF (fiscal)'!#REF!</definedName>
    <definedName name="__123Graph_A" localSheetId="1" hidden="1">'[2]Crédito SPNF (fiscal)'!#REF!</definedName>
    <definedName name="__123Graph_A" hidden="1">'[2]Crédito SPNF (fiscal)'!#REF!</definedName>
    <definedName name="__123Graph_AChart1" localSheetId="7" hidden="1">'[3]Cable 2'!#REF!</definedName>
    <definedName name="__123Graph_AChart1" localSheetId="1" hidden="1">'[3]Cable 2'!#REF!</definedName>
    <definedName name="__123Graph_AChart1" hidden="1">'[3]Cable 2'!#REF!</definedName>
    <definedName name="__123Graph_AChart2" localSheetId="7" hidden="1">'[3]Cable 2'!#REF!</definedName>
    <definedName name="__123Graph_AChart2" localSheetId="1" hidden="1">'[3]Cable 2'!#REF!</definedName>
    <definedName name="__123Graph_AChart2" hidden="1">'[3]Cable 2'!#REF!</definedName>
    <definedName name="__123Graph_AChart3" localSheetId="7" hidden="1">'[3]Cable 2'!#REF!</definedName>
    <definedName name="__123Graph_AChart3" localSheetId="1" hidden="1">'[3]Cable 2'!#REF!</definedName>
    <definedName name="__123Graph_AChart3" hidden="1">'[3]Cable 2'!#REF!</definedName>
    <definedName name="__123Graph_AChart4" localSheetId="7" hidden="1">'[3]Cable 2'!#REF!</definedName>
    <definedName name="__123Graph_AChart4" localSheetId="1" hidden="1">'[3]Cable 2'!#REF!</definedName>
    <definedName name="__123Graph_AChart4" hidden="1">'[3]Cable 2'!#REF!</definedName>
    <definedName name="__123Graph_AChart5" localSheetId="7" hidden="1">'[3]Cable 2'!#REF!</definedName>
    <definedName name="__123Graph_AChart5" localSheetId="1" hidden="1">'[3]Cable 2'!#REF!</definedName>
    <definedName name="__123Graph_AChart5" hidden="1">'[3]Cable 2'!#REF!</definedName>
    <definedName name="__123Graph_AChart6" localSheetId="7" hidden="1">'[3]Cable 2'!#REF!</definedName>
    <definedName name="__123Graph_AChart6" localSheetId="1" hidden="1">'[3]Cable 2'!#REF!</definedName>
    <definedName name="__123Graph_AChart6" hidden="1">'[3]Cable 2'!#REF!</definedName>
    <definedName name="__123Graph_AChart7" localSheetId="7" hidden="1">'[3]Cable 2'!#REF!</definedName>
    <definedName name="__123Graph_AChart7" localSheetId="1" hidden="1">'[3]Cable 2'!#REF!</definedName>
    <definedName name="__123Graph_AChart7" hidden="1">'[3]Cable 2'!#REF!</definedName>
    <definedName name="__123Graph_ACurrent" localSheetId="7" hidden="1">'[3]Cable 2'!#REF!</definedName>
    <definedName name="__123Graph_ACurrent" localSheetId="1" hidden="1">'[3]Cable 2'!#REF!</definedName>
    <definedName name="__123Graph_ACurrent" hidden="1">'[3]Cable 2'!#REF!</definedName>
    <definedName name="__123Graph_AREER" localSheetId="7" hidden="1">[4]ER!#REF!</definedName>
    <definedName name="__123Graph_AREER" localSheetId="1" hidden="1">[4]ER!#REF!</definedName>
    <definedName name="__123Graph_AREER" hidden="1">[4]ER!#REF!</definedName>
    <definedName name="__123Graph_B" hidden="1">[5]FLUJO!$B$7929:$C$7929</definedName>
    <definedName name="__123Graph_BChart1" localSheetId="7" hidden="1">#REF!</definedName>
    <definedName name="__123Graph_BChart1" localSheetId="1" hidden="1">#REF!</definedName>
    <definedName name="__123Graph_BChart1" hidden="1">#REF!</definedName>
    <definedName name="__123Graph_BChart2" localSheetId="7" hidden="1">#REF!</definedName>
    <definedName name="__123Graph_BChart2" localSheetId="1" hidden="1">#REF!</definedName>
    <definedName name="__123Graph_BChart2" hidden="1">#REF!</definedName>
    <definedName name="__123Graph_BChart3" localSheetId="7" hidden="1">#REF!</definedName>
    <definedName name="__123Graph_BChart3" localSheetId="1" hidden="1">#REF!</definedName>
    <definedName name="__123Graph_BChart3" hidden="1">#REF!</definedName>
    <definedName name="__123Graph_BChart4" localSheetId="7" hidden="1">#REF!</definedName>
    <definedName name="__123Graph_BChart4" localSheetId="1" hidden="1">#REF!</definedName>
    <definedName name="__123Graph_BChart4" hidden="1">#REF!</definedName>
    <definedName name="__123Graph_BChart5" localSheetId="7" hidden="1">#REF!</definedName>
    <definedName name="__123Graph_BChart5" localSheetId="1" hidden="1">#REF!</definedName>
    <definedName name="__123Graph_BChart5" hidden="1">#REF!</definedName>
    <definedName name="__123Graph_BChart6" localSheetId="7" hidden="1">#REF!</definedName>
    <definedName name="__123Graph_BChart6" localSheetId="1" hidden="1">#REF!</definedName>
    <definedName name="__123Graph_BChart6" hidden="1">#REF!</definedName>
    <definedName name="__123Graph_BChart7" localSheetId="7" hidden="1">#REF!</definedName>
    <definedName name="__123Graph_BChart7" localSheetId="1" hidden="1">#REF!</definedName>
    <definedName name="__123Graph_BChart7" hidden="1">#REF!</definedName>
    <definedName name="__123Graph_BCurrent" localSheetId="7" hidden="1">#REF!</definedName>
    <definedName name="__123Graph_BCurrent" localSheetId="1" hidden="1">#REF!</definedName>
    <definedName name="__123Graph_BCurrent" hidden="1">#REF!</definedName>
    <definedName name="__123Graph_BREER" localSheetId="7" hidden="1">[4]ER!#REF!</definedName>
    <definedName name="__123Graph_BREER" localSheetId="1" hidden="1">[4]ER!#REF!</definedName>
    <definedName name="__123Graph_BREER" hidden="1">[4]ER!#REF!</definedName>
    <definedName name="__123Graph_C" hidden="1">[5]FLUJO!$B$7936:$C$7936</definedName>
    <definedName name="__123Graph_CREER" localSheetId="7" hidden="1">[4]ER!#REF!</definedName>
    <definedName name="__123Graph_CREER" localSheetId="1" hidden="1">[4]ER!#REF!</definedName>
    <definedName name="__123Graph_CREER" hidden="1">[4]ER!#REF!</definedName>
    <definedName name="__123Graph_D" hidden="1">[5]FLUJO!$B$7942:$C$7942</definedName>
    <definedName name="__123Graph_E" localSheetId="7" hidden="1">[6]PFMON!#REF!</definedName>
    <definedName name="__123Graph_E" localSheetId="1" hidden="1">[6]PFMON!#REF!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 localSheetId="7">#REF!</definedName>
    <definedName name="__12INT_RESERVES" localSheetId="1">#REF!</definedName>
    <definedName name="__12INT_RESERVES">#REF!</definedName>
    <definedName name="__1r" localSheetId="7">#REF!</definedName>
    <definedName name="__1r" localSheetId="1">#REF!</definedName>
    <definedName name="__1r">#REF!</definedName>
    <definedName name="__2Macros_Import_.qbop" localSheetId="7">[7]!'[Macros Import].qbop'</definedName>
    <definedName name="__2Macros_Import_.qbop" localSheetId="1">[7]!'[Macros Import].qbop'</definedName>
    <definedName name="__2Macros_Import_.qbop">[7]!'[Macros Import].qbop'</definedName>
    <definedName name="__3__123Graph_ACPI_ER_LOG" localSheetId="7" hidden="1">[4]ER!#REF!</definedName>
    <definedName name="__3__123Graph_ACPI_ER_LOG" localSheetId="1" hidden="1">[4]ER!#REF!</definedName>
    <definedName name="__3__123Graph_ACPI_ER_LOG" hidden="1">[4]ER!#REF!</definedName>
    <definedName name="__4__123Graph_BCPI_ER_LOG" localSheetId="7" hidden="1">[4]ER!#REF!</definedName>
    <definedName name="__4__123Graph_BCPI_ER_LOG" localSheetId="1" hidden="1">[4]ER!#REF!</definedName>
    <definedName name="__4__123Graph_BCPI_ER_LOG" hidden="1">[4]ER!#REF!</definedName>
    <definedName name="__5__123Graph_BIBA_IBRD" localSheetId="7" hidden="1">[4]WB!#REF!</definedName>
    <definedName name="__5__123Graph_BIBA_IBRD" localSheetId="1" hidden="1">[4]WB!#REF!</definedName>
    <definedName name="__5__123Graph_BIBA_IBRD" hidden="1">[4]WB!#REF!</definedName>
    <definedName name="__6B.2_B.3" localSheetId="7">#REF!</definedName>
    <definedName name="__6B.2_B.3" localSheetId="1">#REF!</definedName>
    <definedName name="__6B.2_B.3">#REF!</definedName>
    <definedName name="__7B.4___5" localSheetId="7">#REF!</definedName>
    <definedName name="__7B.4___5" localSheetId="1">#REF!</definedName>
    <definedName name="__7B.4___5">#REF!</definedName>
    <definedName name="__8CONSOL_B2" localSheetId="7">#REF!</definedName>
    <definedName name="__8CONSOL_B2" localSheetId="1">#REF!</definedName>
    <definedName name="__8CONSOL_B2">#REF!</definedName>
    <definedName name="__9CONSOL_DEPOSITS" localSheetId="7">'[8]A 11'!#REF!</definedName>
    <definedName name="__9CONSOL_DEPOSITS" localSheetId="1">'[8]A 11'!#REF!</definedName>
    <definedName name="__9CONSOL_DEPOSITS">'[8]A 11'!#REF!</definedName>
    <definedName name="__AUS1">#N/A</definedName>
    <definedName name="__BOP2" localSheetId="7">[9]BoP!#REF!</definedName>
    <definedName name="__BOP2" localSheetId="1">[9]BoP!#REF!</definedName>
    <definedName name="__BOP2">[9]BoP!#REF!</definedName>
    <definedName name="__DEG1">#N/A</definedName>
    <definedName name="__DKR1">#N/A</definedName>
    <definedName name="__ECU1">#N/A</definedName>
    <definedName name="__END94" localSheetId="7">#REF!</definedName>
    <definedName name="__END94" localSheetId="1">#REF!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 localSheetId="7">[9]RES!#REF!</definedName>
    <definedName name="__RES2" localSheetId="1">[9]RES!#REF!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 localSheetId="7">#REF!</definedName>
    <definedName name="__SUM2" localSheetId="1">#REF!</definedName>
    <definedName name="__SUM2">#REF!</definedName>
    <definedName name="__TAB1" localSheetId="7">#REF!</definedName>
    <definedName name="__TAB1" localSheetId="1">#REF!</definedName>
    <definedName name="__TAB1">#REF!</definedName>
    <definedName name="__Tab19" localSheetId="7">#REF!</definedName>
    <definedName name="__Tab19" localSheetId="1">#REF!</definedName>
    <definedName name="__Tab19">#REF!</definedName>
    <definedName name="__Tab20" localSheetId="7">#REF!</definedName>
    <definedName name="__Tab20" localSheetId="1">#REF!</definedName>
    <definedName name="__Tab20">#REF!</definedName>
    <definedName name="__Tab21" localSheetId="7">#REF!</definedName>
    <definedName name="__Tab21" localSheetId="1">#REF!</definedName>
    <definedName name="__Tab21">#REF!</definedName>
    <definedName name="__Tab22" localSheetId="7">#REF!</definedName>
    <definedName name="__Tab22" localSheetId="1">#REF!</definedName>
    <definedName name="__Tab22">#REF!</definedName>
    <definedName name="__Tab23" localSheetId="7">#REF!</definedName>
    <definedName name="__Tab23" localSheetId="1">#REF!</definedName>
    <definedName name="__Tab23">#REF!</definedName>
    <definedName name="__Tab24" localSheetId="7">#REF!</definedName>
    <definedName name="__Tab24" localSheetId="1">#REF!</definedName>
    <definedName name="__Tab24">#REF!</definedName>
    <definedName name="__Tab26" localSheetId="7">#REF!</definedName>
    <definedName name="__Tab26" localSheetId="1">#REF!</definedName>
    <definedName name="__Tab26">#REF!</definedName>
    <definedName name="__Tab27" localSheetId="7">#REF!</definedName>
    <definedName name="__Tab27" localSheetId="1">#REF!</definedName>
    <definedName name="__Tab27">#REF!</definedName>
    <definedName name="__Tab28" localSheetId="7">#REF!</definedName>
    <definedName name="__Tab28" localSheetId="1">#REF!</definedName>
    <definedName name="__Tab28">#REF!</definedName>
    <definedName name="__Tab29" localSheetId="7">#REF!</definedName>
    <definedName name="__Tab29" localSheetId="1">#REF!</definedName>
    <definedName name="__Tab29">#REF!</definedName>
    <definedName name="__Tab30" localSheetId="7">#REF!</definedName>
    <definedName name="__Tab30" localSheetId="1">#REF!</definedName>
    <definedName name="__Tab30">#REF!</definedName>
    <definedName name="__Tab31" localSheetId="7">#REF!</definedName>
    <definedName name="__Tab31" localSheetId="1">#REF!</definedName>
    <definedName name="__Tab31">#REF!</definedName>
    <definedName name="__Tab32" localSheetId="7">#REF!</definedName>
    <definedName name="__Tab32" localSheetId="1">#REF!</definedName>
    <definedName name="__Tab32">#REF!</definedName>
    <definedName name="__Tab33" localSheetId="7">#REF!</definedName>
    <definedName name="__Tab33" localSheetId="1">#REF!</definedName>
    <definedName name="__Tab33">#REF!</definedName>
    <definedName name="__Tab34" localSheetId="7">#REF!</definedName>
    <definedName name="__Tab34" localSheetId="1">#REF!</definedName>
    <definedName name="__Tab34">#REF!</definedName>
    <definedName name="__Tab35" localSheetId="7">#REF!</definedName>
    <definedName name="__Tab35" localSheetId="1">#REF!</definedName>
    <definedName name="__Tab35">#REF!</definedName>
    <definedName name="__WB2" localSheetId="7">#REF!</definedName>
    <definedName name="__WB2" localSheetId="1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 localSheetId="7">#REF!</definedName>
    <definedName name="_10FA_L" localSheetId="1">#REF!</definedName>
    <definedName name="_10FA_L">#REF!</definedName>
    <definedName name="_11__123Graph_BCPI_ER_LOG" hidden="1">[10]ER!#REF!</definedName>
    <definedName name="_11GAZ_LIABS" localSheetId="7">#REF!</definedName>
    <definedName name="_11GAZ_LIABS" localSheetId="1">#REF!</definedName>
    <definedName name="_11GAZ_LIABS">#REF!</definedName>
    <definedName name="_12__123Graph_BIBA_IBRD" hidden="1">[10]WB!#REF!</definedName>
    <definedName name="_12INT_RESERVES" localSheetId="7">#REF!</definedName>
    <definedName name="_12INT_RESERVES" localSheetId="1">#REF!</definedName>
    <definedName name="_12INT_RESERVES">#REF!</definedName>
    <definedName name="_15Macros_Import_.qbop" localSheetId="7">[7]!'[Macros Import].qbop'</definedName>
    <definedName name="_15Macros_Import_.qbop" localSheetId="1">[7]!'[Macros Import].qbop'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 localSheetId="7">#REF!</definedName>
    <definedName name="_1IMPRESION" localSheetId="1">#REF!</definedName>
    <definedName name="_1IMPRESION">#REF!</definedName>
    <definedName name="_1Macros_Import_.qbop">#N/A</definedName>
    <definedName name="_1r" localSheetId="7">#REF!</definedName>
    <definedName name="_1r" localSheetId="1">#REF!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 localSheetId="7">[12]!'[Macros Import].qbop'</definedName>
    <definedName name="_24Macros_Import_.qbop" localSheetId="1">[12]!'[Macros Import].qbop'</definedName>
    <definedName name="_24Macros_Import_.qbop">[12]!'[Macros Import].qbop'</definedName>
    <definedName name="_25__123Graph_ACPI_ER_LOG" localSheetId="7" hidden="1">[13]ER!#REF!</definedName>
    <definedName name="_25__123Graph_ACPI_ER_LOG" localSheetId="1" hidden="1">[13]ER!#REF!</definedName>
    <definedName name="_25__123Graph_ACPI_ER_LOG" hidden="1">[13]ER!#REF!</definedName>
    <definedName name="_26__123Graph_BCPI_ER_LOG" localSheetId="7" hidden="1">[13]ER!#REF!</definedName>
    <definedName name="_26__123Graph_BCPI_ER_LOG" localSheetId="1" hidden="1">[13]ER!#REF!</definedName>
    <definedName name="_26__123Graph_BCPI_ER_LOG" hidden="1">[13]ER!#REF!</definedName>
    <definedName name="_27__123Graph_ACPI_ER_LOG" localSheetId="7" hidden="1">[4]ER!#REF!</definedName>
    <definedName name="_27__123Graph_ACPI_ER_LOG" localSheetId="1" hidden="1">[4]ER!#REF!</definedName>
    <definedName name="_27__123Graph_ACPI_ER_LOG" hidden="1">[4]ER!#REF!</definedName>
    <definedName name="_27__123Graph_BIBA_IBRD" localSheetId="7" hidden="1">[13]WB!#REF!</definedName>
    <definedName name="_27__123Graph_BIBA_IBRD" localSheetId="1" hidden="1">[13]WB!#REF!</definedName>
    <definedName name="_27__123Graph_BIBA_IBRD" hidden="1">[13]WB!#REF!</definedName>
    <definedName name="_27_0CUADRO_N__4.">[14]monthly!#REF!</definedName>
    <definedName name="_28B.2_B.3" localSheetId="7">#REF!</definedName>
    <definedName name="_28B.2_B.3" localSheetId="1">#REF!</definedName>
    <definedName name="_28B.2_B.3">#REF!</definedName>
    <definedName name="_29B.4___5" localSheetId="7">#REF!</definedName>
    <definedName name="_29B.4___5" localSheetId="1">#REF!</definedName>
    <definedName name="_29B.4___5">#REF!</definedName>
    <definedName name="_2IMPRESION" localSheetId="7">#REF!</definedName>
    <definedName name="_2IMPRESION" localSheetId="1">#REF!</definedName>
    <definedName name="_2IMPRESION">#REF!</definedName>
    <definedName name="_2Macros_Import_.qbop" localSheetId="7">[15]!'[Macros Import].qbop'</definedName>
    <definedName name="_2Macros_Import_.qbop" localSheetId="1">[15]!'[Macros Import].qbop'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localSheetId="7" hidden="1">[4]ER!#REF!</definedName>
    <definedName name="_3__123Graph_ACPI_ER_LOG" localSheetId="1" hidden="1">[4]ER!#REF!</definedName>
    <definedName name="_3__123Graph_ACPI_ER_LOG" hidden="1">[4]ER!#REF!</definedName>
    <definedName name="_30CONSOL_B2" localSheetId="7">#REF!</definedName>
    <definedName name="_30CONSOL_B2" localSheetId="1">#REF!</definedName>
    <definedName name="_30CONSOL_B2">#REF!</definedName>
    <definedName name="_31_0GRÁFICO_N_10.2">[14]monthly!#REF!</definedName>
    <definedName name="_31CONSOL_DEPOSITS" localSheetId="7">'[16]A 11'!#REF!</definedName>
    <definedName name="_31CONSOL_DEPOSITS" localSheetId="1">'[16]A 11'!#REF!</definedName>
    <definedName name="_31CONSOL_DEPOSITS">'[16]A 11'!#REF!</definedName>
    <definedName name="_32FA_L" localSheetId="7">#REF!</definedName>
    <definedName name="_32FA_L" localSheetId="1">#REF!</definedName>
    <definedName name="_32FA_L">#REF!</definedName>
    <definedName name="_33GAZ_LIABS" localSheetId="7">#REF!</definedName>
    <definedName name="_33GAZ_LIABS" localSheetId="1">#REF!</definedName>
    <definedName name="_33GAZ_LIABS">#REF!</definedName>
    <definedName name="_34INT_RESERVES" localSheetId="7">#REF!</definedName>
    <definedName name="_34INT_RESERVES" localSheetId="1">#REF!</definedName>
    <definedName name="_34INT_RESERVES">#REF!</definedName>
    <definedName name="_39__123Graph_BCPI_ER_LOG" localSheetId="7" hidden="1">[4]ER!#REF!</definedName>
    <definedName name="_39__123Graph_BCPI_ER_LOG" localSheetId="1" hidden="1">[4]ER!#REF!</definedName>
    <definedName name="_39__123Graph_BCPI_ER_LOG" hidden="1">[4]ER!#REF!</definedName>
    <definedName name="_4">#N/A</definedName>
    <definedName name="_4__123Graph_BCPI_ER_LOG" localSheetId="7" hidden="1">[4]ER!#REF!</definedName>
    <definedName name="_4__123Graph_BCPI_ER_LOG" localSheetId="1" hidden="1">[4]ER!#REF!</definedName>
    <definedName name="_4__123Graph_BCPI_ER_LOG" hidden="1">[4]ER!#REF!</definedName>
    <definedName name="_5">#N/A</definedName>
    <definedName name="_5__123Graph_BIBA_IBRD" localSheetId="7" hidden="1">[4]WB!#REF!</definedName>
    <definedName name="_5__123Graph_BIBA_IBRD" localSheetId="1" hidden="1">[4]WB!#REF!</definedName>
    <definedName name="_5__123Graph_BIBA_IBRD" hidden="1">[4]WB!#REF!</definedName>
    <definedName name="_51__123Graph_BIBA_IBRD" localSheetId="7" hidden="1">[4]WB!#REF!</definedName>
    <definedName name="_51__123Graph_BIBA_IBRD" localSheetId="1" hidden="1">[4]WB!#REF!</definedName>
    <definedName name="_51__123Graph_BIBA_IBRD" hidden="1">[4]WB!#REF!</definedName>
    <definedName name="_52B.2_B.3" localSheetId="7">#REF!</definedName>
    <definedName name="_52B.2_B.3" localSheetId="1">#REF!</definedName>
    <definedName name="_52B.2_B.3">#REF!</definedName>
    <definedName name="_53B.4___5" localSheetId="7">#REF!</definedName>
    <definedName name="_53B.4___5" localSheetId="1">#REF!</definedName>
    <definedName name="_53B.4___5">#REF!</definedName>
    <definedName name="_54CONSOL_B2" localSheetId="7">#REF!</definedName>
    <definedName name="_54CONSOL_B2" localSheetId="1">#REF!</definedName>
    <definedName name="_54CONSOL_B2">#REF!</definedName>
    <definedName name="_6">#N/A</definedName>
    <definedName name="_6__123Graph_AIBA_IBRD" hidden="1">[10]WB!$Q$62:$AK$62</definedName>
    <definedName name="_68CONSOL_DEPOSITS" localSheetId="7">'[8]A 11'!#REF!</definedName>
    <definedName name="_68CONSOL_DEPOSITS" localSheetId="1">'[8]A 11'!#REF!</definedName>
    <definedName name="_68CONSOL_DEPOSITS">'[8]A 11'!#REF!</definedName>
    <definedName name="_69FA_L" localSheetId="7">#REF!</definedName>
    <definedName name="_69FA_L" localSheetId="1">#REF!</definedName>
    <definedName name="_69FA_L">#REF!</definedName>
    <definedName name="_6B.2_B.3" localSheetId="7">#REF!</definedName>
    <definedName name="_6B.2_B.3" localSheetId="1">#REF!</definedName>
    <definedName name="_6B.2_B.3">#REF!</definedName>
    <definedName name="_7">#N/A</definedName>
    <definedName name="_70GAZ_LIABS" localSheetId="7">#REF!</definedName>
    <definedName name="_70GAZ_LIABS" localSheetId="1">#REF!</definedName>
    <definedName name="_70GAZ_LIABS">#REF!</definedName>
    <definedName name="_71INT_RESERVES" localSheetId="7">#REF!</definedName>
    <definedName name="_71INT_RESERVES" localSheetId="1">#REF!</definedName>
    <definedName name="_71INT_RESERVES">#REF!</definedName>
    <definedName name="_7B.4___5" localSheetId="7">#REF!</definedName>
    <definedName name="_7B.4___5" localSheetId="1">#REF!</definedName>
    <definedName name="_7B.4___5">#REF!</definedName>
    <definedName name="_8">#N/A</definedName>
    <definedName name="_8CONSOL_B2" localSheetId="7">#REF!</definedName>
    <definedName name="_8CONSOL_B2" localSheetId="1">#REF!</definedName>
    <definedName name="_8CONSOL_B2">#REF!</definedName>
    <definedName name="_9CONSOL_DEPOSITS" localSheetId="7">'[17]A 11'!#REF!</definedName>
    <definedName name="_9CONSOL_DEPOSITS" localSheetId="1">'[17]A 11'!#REF!</definedName>
    <definedName name="_9CONSOL_DEPOSITS">'[17]A 11'!#REF!</definedName>
    <definedName name="_AUS1">#N/A</definedName>
    <definedName name="_BOP2" localSheetId="7">[18]BoP!#REF!</definedName>
    <definedName name="_BOP2" localSheetId="1">[18]BoP!#REF!</definedName>
    <definedName name="_BOP2">[18]BoP!#REF!</definedName>
    <definedName name="_D" localSheetId="7">#REF!</definedName>
    <definedName name="_D" localSheetId="1">#REF!</definedName>
    <definedName name="_D">#REF!</definedName>
    <definedName name="_DEG1">#N/A</definedName>
    <definedName name="_DKR1">#N/A</definedName>
    <definedName name="_ECU1">#N/A</definedName>
    <definedName name="_END94" localSheetId="7">#REF!</definedName>
    <definedName name="_END94" localSheetId="1">#REF!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FMK1">#N/A</definedName>
    <definedName name="_ftnref1" localSheetId="7">#REF!</definedName>
    <definedName name="_ftnref1" localSheetId="1">#REF!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 localSheetId="7">#REF!</definedName>
    <definedName name="_P" localSheetId="1">#REF!</definedName>
    <definedName name="_P">#REF!</definedName>
    <definedName name="_Parse_Out" localSheetId="7" hidden="1">#REF!</definedName>
    <definedName name="_Parse_Out" localSheetId="1" hidden="1">#REF!</definedName>
    <definedName name="_Parse_Out" hidden="1">#REF!</definedName>
    <definedName name="_PTA1">#N/A</definedName>
    <definedName name="_Regression_Out" localSheetId="7" hidden="1">#REF!</definedName>
    <definedName name="_Regression_Out" localSheetId="1" hidden="1">#REF!</definedName>
    <definedName name="_Regression_Out" hidden="1">#REF!</definedName>
    <definedName name="_Regression_X" localSheetId="7" hidden="1">#REF!</definedName>
    <definedName name="_Regression_X" localSheetId="1" hidden="1">#REF!</definedName>
    <definedName name="_Regression_X" hidden="1">#REF!</definedName>
    <definedName name="_Regression_Y" localSheetId="7" hidden="1">#REF!</definedName>
    <definedName name="_Regression_Y" localSheetId="1" hidden="1">#REF!</definedName>
    <definedName name="_Regression_Y" hidden="1">#REF!</definedName>
    <definedName name="_RES2" localSheetId="7">[18]RES!#REF!</definedName>
    <definedName name="_RES2" localSheetId="1">[18]RES!#REF!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 localSheetId="7">#REF!</definedName>
    <definedName name="_SUM2" localSheetId="1">#REF!</definedName>
    <definedName name="_SUM2">#REF!</definedName>
    <definedName name="_t7">[20]R7!$A$1:$G$31</definedName>
    <definedName name="_TAB1" localSheetId="7">#REF!</definedName>
    <definedName name="_TAB1" localSheetId="1">#REF!</definedName>
    <definedName name="_TAB1">#REF!</definedName>
    <definedName name="_Tab19" localSheetId="7">#REF!</definedName>
    <definedName name="_Tab19" localSheetId="1">#REF!</definedName>
    <definedName name="_Tab19">#REF!</definedName>
    <definedName name="_Tab20" localSheetId="7">#REF!</definedName>
    <definedName name="_Tab20" localSheetId="1">#REF!</definedName>
    <definedName name="_Tab20">#REF!</definedName>
    <definedName name="_Tab21" localSheetId="7">#REF!</definedName>
    <definedName name="_Tab21" localSheetId="1">#REF!</definedName>
    <definedName name="_Tab21">#REF!</definedName>
    <definedName name="_Tab22" localSheetId="7">#REF!</definedName>
    <definedName name="_Tab22" localSheetId="1">#REF!</definedName>
    <definedName name="_Tab22">#REF!</definedName>
    <definedName name="_Tab23" localSheetId="7">#REF!</definedName>
    <definedName name="_Tab23" localSheetId="1">#REF!</definedName>
    <definedName name="_Tab23">#REF!</definedName>
    <definedName name="_Tab24" localSheetId="7">#REF!</definedName>
    <definedName name="_Tab24" localSheetId="1">#REF!</definedName>
    <definedName name="_Tab24">#REF!</definedName>
    <definedName name="_Tab26" localSheetId="7">#REF!</definedName>
    <definedName name="_Tab26" localSheetId="1">#REF!</definedName>
    <definedName name="_Tab26">#REF!</definedName>
    <definedName name="_Tab27" localSheetId="7">#REF!</definedName>
    <definedName name="_Tab27" localSheetId="1">#REF!</definedName>
    <definedName name="_Tab27">#REF!</definedName>
    <definedName name="_Tab28" localSheetId="7">#REF!</definedName>
    <definedName name="_Tab28" localSheetId="1">#REF!</definedName>
    <definedName name="_Tab28">#REF!</definedName>
    <definedName name="_Tab29" localSheetId="7">#REF!</definedName>
    <definedName name="_Tab29" localSheetId="1">#REF!</definedName>
    <definedName name="_Tab29">#REF!</definedName>
    <definedName name="_Tab30" localSheetId="7">#REF!</definedName>
    <definedName name="_Tab30" localSheetId="1">#REF!</definedName>
    <definedName name="_Tab30">#REF!</definedName>
    <definedName name="_Tab31" localSheetId="7">#REF!</definedName>
    <definedName name="_Tab31" localSheetId="1">#REF!</definedName>
    <definedName name="_Tab31">#REF!</definedName>
    <definedName name="_Tab32" localSheetId="7">#REF!</definedName>
    <definedName name="_Tab32" localSheetId="1">#REF!</definedName>
    <definedName name="_Tab32">#REF!</definedName>
    <definedName name="_Tab33" localSheetId="7">#REF!</definedName>
    <definedName name="_Tab33" localSheetId="1">#REF!</definedName>
    <definedName name="_Tab33">#REF!</definedName>
    <definedName name="_Tab34" localSheetId="7">#REF!</definedName>
    <definedName name="_Tab34" localSheetId="1">#REF!</definedName>
    <definedName name="_Tab34">#REF!</definedName>
    <definedName name="_Tab35" localSheetId="7">#REF!</definedName>
    <definedName name="_Tab35" localSheetId="1">#REF!</definedName>
    <definedName name="_Tab35">#REF!</definedName>
    <definedName name="_tAB4">'[19]shared data'!$A$1:$G$71</definedName>
    <definedName name="_Toc115283910" localSheetId="3">'Tabla 4'!$C$4</definedName>
    <definedName name="_Toc115283911" localSheetId="4">'Tabla 5'!$D$4</definedName>
    <definedName name="_Toc115283912" localSheetId="5">'Tabla 6'!$D$2</definedName>
    <definedName name="_Toc146729387" localSheetId="6">'Tabla 7'!$B$5</definedName>
    <definedName name="_WB2" localSheetId="7">#REF!</definedName>
    <definedName name="_WB2" localSheetId="1">#REF!</definedName>
    <definedName name="_WB2">#REF!</definedName>
    <definedName name="_xlcn.WorksheetConnection_MUCI2020v3.xlsxTabla1" hidden="1">[21]!Tabla1[#Data]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7">[1]Imp!#REF!</definedName>
    <definedName name="_Z" localSheetId="1">[1]Imp!#REF!</definedName>
    <definedName name="_Z">[1]Imp!#REF!</definedName>
    <definedName name="A" localSheetId="7">[22]!'[Macros Import].qbop'</definedName>
    <definedName name="A" localSheetId="1">[22]!'[Macros Import].qbop'</definedName>
    <definedName name="A">[22]!'[Macros Import].qbop'</definedName>
    <definedName name="A_impresión_IM">'[23]ponder a y p '!$A$1:$N$50</definedName>
    <definedName name="AAA" localSheetId="7">#REF!</definedName>
    <definedName name="AAA" localSheetId="1">#REF!</definedName>
    <definedName name="AAA">#REF!</definedName>
    <definedName name="AccessDatabase" hidden="1">"\\De2kp-42538\BOLETIN\Claga\CLAGA2000.mdb"</definedName>
    <definedName name="ACTIVATE" localSheetId="7">#REF!</definedName>
    <definedName name="ACTIVATE" localSheetId="1">#REF!</definedName>
    <definedName name="ACTIVATE">#REF!</definedName>
    <definedName name="ACUMULADO">#N/A</definedName>
    <definedName name="ALL">'[1]Imp:DSA output'!$C$9:$R$464</definedName>
    <definedName name="AMORTI">#N/A</definedName>
    <definedName name="ANEXO2" localSheetId="7">[24]BCP!#REF!</definedName>
    <definedName name="ANEXO2" localSheetId="1">[24]BCP!#REF!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AREACONSTRUCCIO" localSheetId="7">#REF!</definedName>
    <definedName name="AREACONSTRUCCIO" localSheetId="1">#REF!</definedName>
    <definedName name="AREACONSTRUCCIO">#REF!</definedName>
    <definedName name="ASAU">#N/A</definedName>
    <definedName name="ASAU1">#N/A</definedName>
    <definedName name="asd" localSheetId="7">'[25]SPNF Acuerdo Incl. Int.'!asd</definedName>
    <definedName name="asd" localSheetId="1">'[25]SPNF Acuerdo Incl. Int.'!asd</definedName>
    <definedName name="asd">'[25]SPNF Acuerdo Incl. Int.'!asd</definedName>
    <definedName name="ASO" localSheetId="7">#REF!</definedName>
    <definedName name="ASO" localSheetId="1">#REF!</definedName>
    <definedName name="ASO">#REF!</definedName>
    <definedName name="atrade" localSheetId="7">[7]!atrade</definedName>
    <definedName name="atrade" localSheetId="1">[7]!atrade</definedName>
    <definedName name="atrade">[7]!atrade</definedName>
    <definedName name="AUS">#N/A</definedName>
    <definedName name="AVISO">#N/A</definedName>
    <definedName name="B">#N/A</definedName>
    <definedName name="BAL" localSheetId="7">#REF!</definedName>
    <definedName name="BAL" localSheetId="1">#REF!</definedName>
    <definedName name="BAL">#REF!</definedName>
    <definedName name="BANCOS">#N/A</definedName>
    <definedName name="Batumi_debt" localSheetId="7">#REF!</definedName>
    <definedName name="Batumi_debt" localSheetId="1">#REF!</definedName>
    <definedName name="Batumi_debt">#REF!</definedName>
    <definedName name="bb">#N/A</definedName>
    <definedName name="BBB" localSheetId="7">#REF!</definedName>
    <definedName name="BBB" localSheetId="1">#REF!</definedName>
    <definedName name="BBB">#REF!</definedName>
    <definedName name="bc" localSheetId="7" hidden="1">'[2]Crédito SPNF (fiscal)'!#REF!</definedName>
    <definedName name="bc" localSheetId="1" hidden="1">'[2]Crédito SPNF (fiscal)'!#REF!</definedName>
    <definedName name="bc" hidden="1">'[2]Crédito SPNF (fiscal)'!#REF!</definedName>
    <definedName name="BCA">#N/A</definedName>
    <definedName name="BCA_GDP">#N/A</definedName>
    <definedName name="BCA_NGDP" localSheetId="7">#REF!</definedName>
    <definedName name="BCA_NGDP" localSheetId="1">#REF!</definedName>
    <definedName name="BCA_NGDP">#REF!</definedName>
    <definedName name="BCH" localSheetId="7">#REF!</definedName>
    <definedName name="BCH" localSheetId="1">#REF!</definedName>
    <definedName name="BCH">#REF!</definedName>
    <definedName name="BCH_10G" localSheetId="7">#REF!</definedName>
    <definedName name="BCH_10G" localSheetId="1">#REF!</definedName>
    <definedName name="BCH_10G">#REF!</definedName>
    <definedName name="BCH_10R" localSheetId="7">#REF!</definedName>
    <definedName name="BCH_10R" localSheetId="1">#REF!</definedName>
    <definedName name="BCH_10R">#REF!</definedName>
    <definedName name="Bcos_Com_20G" localSheetId="7">#REF!</definedName>
    <definedName name="Bcos_Com_20G" localSheetId="1">#REF!</definedName>
    <definedName name="Bcos_Com_20G">#REF!</definedName>
    <definedName name="Bcos_Com20R" localSheetId="7">#REF!</definedName>
    <definedName name="Bcos_Com20R" localSheetId="1">#REF!</definedName>
    <definedName name="Bcos_Com20R">#REF!</definedName>
    <definedName name="BCRD15" localSheetId="7" hidden="1">'[2]Crédito SPNF (fiscal)'!#REF!</definedName>
    <definedName name="BCRD15" localSheetId="1" hidden="1">'[2]Crédito SPNF (fiscal)'!#REF!</definedName>
    <definedName name="BCRD15" hidden="1">'[2]Crédito SPNF (fiscal)'!#REF!</definedName>
    <definedName name="BE">#N/A</definedName>
    <definedName name="BEA" localSheetId="7">#REF!</definedName>
    <definedName name="BEA" localSheetId="1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7">#REF!</definedName>
    <definedName name="BED" localSheetId="1">#REF!</definedName>
    <definedName name="BED">#REF!</definedName>
    <definedName name="BED_6" localSheetId="7">#REF!</definedName>
    <definedName name="BED_6" localSheetId="1">#REF!</definedName>
    <definedName name="BED_6">#REF!</definedName>
    <definedName name="BEO" localSheetId="7">#REF!</definedName>
    <definedName name="BEO" localSheetId="1">#REF!</definedName>
    <definedName name="BEO">#REF!</definedName>
    <definedName name="BER" localSheetId="7">#REF!</definedName>
    <definedName name="BER" localSheetId="1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7">#REF!</definedName>
    <definedName name="BFD" localSheetId="1">#REF!</definedName>
    <definedName name="BFD">#REF!</definedName>
    <definedName name="BFDA" localSheetId="7">#REF!</definedName>
    <definedName name="BFDA" localSheetId="1">#REF!</definedName>
    <definedName name="BFDA">#REF!</definedName>
    <definedName name="BFDI" localSheetId="7">#REF!</definedName>
    <definedName name="BFDI" localSheetId="1">#REF!</definedName>
    <definedName name="BFDI">#REF!</definedName>
    <definedName name="BFDIL" localSheetId="7">#REF!</definedName>
    <definedName name="BFDIL" localSheetId="1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7">[26]!BFLD_DF</definedName>
    <definedName name="BFLD_DF" localSheetId="1">[26]!BFLD_DF</definedName>
    <definedName name="BFLD_DF">[26]!BFLD_DF</definedName>
    <definedName name="BFLD_DF1">#N/A</definedName>
    <definedName name="BFLG">#N/A</definedName>
    <definedName name="BFLG_D">#N/A</definedName>
    <definedName name="BFLG_DF">#N/A</definedName>
    <definedName name="BFO" localSheetId="7">#REF!</definedName>
    <definedName name="BFO" localSheetId="1">#REF!</definedName>
    <definedName name="BFO">#REF!</definedName>
    <definedName name="BFOA" localSheetId="7">#REF!</definedName>
    <definedName name="BFOA" localSheetId="1">#REF!</definedName>
    <definedName name="BFOA">#REF!</definedName>
    <definedName name="BFOAG" localSheetId="7">#REF!</definedName>
    <definedName name="BFOAG" localSheetId="1">#REF!</definedName>
    <definedName name="BFOAG">#REF!</definedName>
    <definedName name="BFOL" localSheetId="7">#REF!</definedName>
    <definedName name="BFOL" localSheetId="1">#REF!</definedName>
    <definedName name="BFOL">#REF!</definedName>
    <definedName name="BFOL_B" localSheetId="7">#REF!</definedName>
    <definedName name="BFOL_B" localSheetId="1">#REF!</definedName>
    <definedName name="BFOL_B">#REF!</definedName>
    <definedName name="BFOL_G" localSheetId="7">#REF!</definedName>
    <definedName name="BFOL_G" localSheetId="1">#REF!</definedName>
    <definedName name="BFOL_G">#REF!</definedName>
    <definedName name="BFOL_L" localSheetId="7">#REF!</definedName>
    <definedName name="BFOL_L" localSheetId="1">#REF!</definedName>
    <definedName name="BFOL_L">#REF!</definedName>
    <definedName name="BFOL_O" localSheetId="7">#REF!</definedName>
    <definedName name="BFOL_O" localSheetId="1">#REF!</definedName>
    <definedName name="BFOL_O">#REF!</definedName>
    <definedName name="BFOL_S" localSheetId="7">#REF!</definedName>
    <definedName name="BFOL_S" localSheetId="1">#REF!</definedName>
    <definedName name="BFOL_S">#REF!</definedName>
    <definedName name="BFOLB" localSheetId="7">#REF!</definedName>
    <definedName name="BFOLB" localSheetId="1">#REF!</definedName>
    <definedName name="BFOLB">#REF!</definedName>
    <definedName name="BFOLG_L" localSheetId="7">#REF!</definedName>
    <definedName name="BFOLG_L" localSheetId="1">#REF!</definedName>
    <definedName name="BFOLG_L">#REF!</definedName>
    <definedName name="BFP" localSheetId="7">#REF!</definedName>
    <definedName name="BFP" localSheetId="1">#REF!</definedName>
    <definedName name="BFP">#REF!</definedName>
    <definedName name="BFPA" localSheetId="7">#REF!</definedName>
    <definedName name="BFPA" localSheetId="1">#REF!</definedName>
    <definedName name="BFPA">#REF!</definedName>
    <definedName name="BFPAG" localSheetId="7">#REF!</definedName>
    <definedName name="BFPAG" localSheetId="1">#REF!</definedName>
    <definedName name="BFPAG">#REF!</definedName>
    <definedName name="BFPL" localSheetId="7">#REF!</definedName>
    <definedName name="BFPL" localSheetId="1">#REF!</definedName>
    <definedName name="BFPL">#REF!</definedName>
    <definedName name="BFPLBN" localSheetId="7">#REF!</definedName>
    <definedName name="BFPLBN" localSheetId="1">#REF!</definedName>
    <definedName name="BFPLBN">#REF!</definedName>
    <definedName name="BFPLD" localSheetId="7">#REF!</definedName>
    <definedName name="BFPLD" localSheetId="1">#REF!</definedName>
    <definedName name="BFPLD">#REF!</definedName>
    <definedName name="BFPLD_G" localSheetId="7">#REF!</definedName>
    <definedName name="BFPLD_G" localSheetId="1">#REF!</definedName>
    <definedName name="BFPLD_G">#REF!</definedName>
    <definedName name="BFPLE" localSheetId="7">#REF!</definedName>
    <definedName name="BFPLE" localSheetId="1">#REF!</definedName>
    <definedName name="BFPLE">#REF!</definedName>
    <definedName name="BFPLE_G" localSheetId="7">#REF!</definedName>
    <definedName name="BFPLE_G" localSheetId="1">#REF!</definedName>
    <definedName name="BFPLE_G">#REF!</definedName>
    <definedName name="BFPLMM" localSheetId="7">#REF!</definedName>
    <definedName name="BFPLMM" localSheetId="1">#REF!</definedName>
    <definedName name="BFPLMM">#REF!</definedName>
    <definedName name="BFRA">#N/A</definedName>
    <definedName name="BFUND" localSheetId="7">#REF!</definedName>
    <definedName name="BFUND" localSheetId="1">#REF!</definedName>
    <definedName name="BFUND">#REF!</definedName>
    <definedName name="BGS" localSheetId="7">#REF!</definedName>
    <definedName name="BGS" localSheetId="1">#REF!</definedName>
    <definedName name="BGS">#REF!</definedName>
    <definedName name="BI">#N/A</definedName>
    <definedName name="BIP" localSheetId="7">#REF!</definedName>
    <definedName name="BIP" localSheetId="1">#REF!</definedName>
    <definedName name="BIP">#REF!</definedName>
    <definedName name="BK">#N/A</definedName>
    <definedName name="BKF">#N/A</definedName>
    <definedName name="BKFA" localSheetId="7">#REF!</definedName>
    <definedName name="BKFA" localSheetId="1">#REF!</definedName>
    <definedName name="BKFA">#REF!</definedName>
    <definedName name="BKO" localSheetId="7">#REF!</definedName>
    <definedName name="BKO" localSheetId="1">#REF!</definedName>
    <definedName name="BKO">#REF!</definedName>
    <definedName name="BM" localSheetId="7">#REF!</definedName>
    <definedName name="BM" localSheetId="1">#REF!</definedName>
    <definedName name="BM">#REF!</definedName>
    <definedName name="BMG">[27]Q6!$E$28:$AH$28</definedName>
    <definedName name="BMII">#N/A</definedName>
    <definedName name="BMII_7" localSheetId="7">#REF!</definedName>
    <definedName name="BMII_7" localSheetId="1">#REF!</definedName>
    <definedName name="BMII_7">#REF!</definedName>
    <definedName name="BMIIB">#N/A</definedName>
    <definedName name="BMIIG">#N/A</definedName>
    <definedName name="BMS" localSheetId="7">#REF!</definedName>
    <definedName name="BMS" localSheetId="1">#REF!</definedName>
    <definedName name="BMS">#REF!</definedName>
    <definedName name="BOLETIN" localSheetId="7">[24]BCP!#REF!</definedName>
    <definedName name="BOLETIN" localSheetId="1">[24]BCP!#REF!</definedName>
    <definedName name="BOLETIN">[24]BCP!#REF!</definedName>
    <definedName name="BOP">#N/A</definedName>
    <definedName name="BOPUSD" localSheetId="7">#REF!</definedName>
    <definedName name="BOPUSD" localSheetId="1">#REF!</definedName>
    <definedName name="BOPUSD">#REF!</definedName>
    <definedName name="BRASS" localSheetId="7">#REF!</definedName>
    <definedName name="BRASS" localSheetId="1">#REF!</definedName>
    <definedName name="BRASS">#REF!</definedName>
    <definedName name="BRASS_1" localSheetId="7">#REF!</definedName>
    <definedName name="BRASS_1" localSheetId="1">#REF!</definedName>
    <definedName name="BRASS_1">#REF!</definedName>
    <definedName name="BRASS_6" localSheetId="7">#REF!</definedName>
    <definedName name="BRASS_6" localSheetId="1">#REF!</definedName>
    <definedName name="BRASS_6">#REF!</definedName>
    <definedName name="BS">#N/A</definedName>
    <definedName name="BS1A">#N/A</definedName>
    <definedName name="BTR" localSheetId="7">#REF!</definedName>
    <definedName name="BTR" localSheetId="1">#REF!</definedName>
    <definedName name="BTR">#REF!</definedName>
    <definedName name="BTRG" localSheetId="7">#REF!</definedName>
    <definedName name="BTRG" localSheetId="1">#REF!</definedName>
    <definedName name="BTRG">#REF!</definedName>
    <definedName name="Button_13">"CLAGA2000_Consolidado_2001_List"</definedName>
    <definedName name="BX" localSheetId="7">#REF!</definedName>
    <definedName name="BX" localSheetId="1">#REF!</definedName>
    <definedName name="BX">#REF!</definedName>
    <definedName name="BXG">[27]Q6!$E$26:$AH$26</definedName>
    <definedName name="BXS" localSheetId="7">#REF!</definedName>
    <definedName name="BXS" localSheetId="1">#REF!</definedName>
    <definedName name="BXS">#REF!</definedName>
    <definedName name="C.2" localSheetId="7">#REF!</definedName>
    <definedName name="C.2" localSheetId="1">#REF!</definedName>
    <definedName name="C.2">#REF!</definedName>
    <definedName name="C_">#N/A</definedName>
    <definedName name="CAD">#N/A</definedName>
    <definedName name="calcNGS_NGDP">#N/A</definedName>
    <definedName name="CAMARON" localSheetId="7">#REF!</definedName>
    <definedName name="CAMARON" localSheetId="1">#REF!</definedName>
    <definedName name="CAMARON">#REF!</definedName>
    <definedName name="CCC" localSheetId="7">#REF!</definedName>
    <definedName name="CCC" localSheetId="1">#REF!</definedName>
    <definedName name="CCC">#REF!</definedName>
    <definedName name="CD">#N/A</definedName>
    <definedName name="CD1A">#N/A</definedName>
    <definedName name="CEMENTO" localSheetId="7">#REF!</definedName>
    <definedName name="CEMENTO" localSheetId="1">#REF!</definedName>
    <definedName name="CEMENTO">#REF!</definedName>
    <definedName name="CHF">#N/A</definedName>
    <definedName name="CHK5.1" localSheetId="7">#REF!</definedName>
    <definedName name="CHK5.1" localSheetId="1">#REF!</definedName>
    <definedName name="CHK5.1">#REF!</definedName>
    <definedName name="cirr" localSheetId="7">#REF!</definedName>
    <definedName name="cirr" localSheetId="1">#REF!</definedName>
    <definedName name="cirr">#REF!</definedName>
    <definedName name="CLUB91">#N/A</definedName>
    <definedName name="CMD" localSheetId="7">[24]BCP!#REF!</definedName>
    <definedName name="CMD" localSheetId="1">[24]BCP!#REF!</definedName>
    <definedName name="CMD">[24]BCP!#REF!</definedName>
    <definedName name="CN">#N/A</definedName>
    <definedName name="CN1A">#N/A</definedName>
    <definedName name="COM" localSheetId="7">#REF!</definedName>
    <definedName name="COM" localSheetId="1">#REF!</definedName>
    <definedName name="COM">#REF!</definedName>
    <definedName name="CONSOL" localSheetId="7">#REF!</definedName>
    <definedName name="CONSOL" localSheetId="1">#REF!</definedName>
    <definedName name="CONSOL">#REF!</definedName>
    <definedName name="CONSOLC2" localSheetId="7">#REF!</definedName>
    <definedName name="CONSOLC2" localSheetId="1">#REF!</definedName>
    <definedName name="CONSOLC2">#REF!</definedName>
    <definedName name="cooperantes">#REF!</definedName>
    <definedName name="copystart" localSheetId="7">#REF!</definedName>
    <definedName name="copystart" localSheetId="1">#REF!</definedName>
    <definedName name="copystart">#REF!</definedName>
    <definedName name="Copytodebt" localSheetId="7">'[1]in-out'!#REF!</definedName>
    <definedName name="Copytodebt" localSheetId="1">'[1]in-out'!#REF!</definedName>
    <definedName name="Copytodebt">'[1]in-out'!#REF!</definedName>
    <definedName name="COUNT" localSheetId="7">#REF!</definedName>
    <definedName name="COUNT" localSheetId="1">#REF!</definedName>
    <definedName name="COUNT">#REF!</definedName>
    <definedName name="COUNTER" localSheetId="7">#REF!</definedName>
    <definedName name="COUNTER" localSheetId="1">#REF!</definedName>
    <definedName name="COUNTER">#REF!</definedName>
    <definedName name="CPF" localSheetId="7">#REF!</definedName>
    <definedName name="CPF" localSheetId="1">#REF!</definedName>
    <definedName name="CPF">#REF!</definedName>
    <definedName name="CPI_Core" localSheetId="7">#REF!</definedName>
    <definedName name="CPI_Core" localSheetId="1">#REF!</definedName>
    <definedName name="CPI_Core">#REF!</definedName>
    <definedName name="CPI_NAT_monthly" localSheetId="7">#REF!</definedName>
    <definedName name="CPI_NAT_monthly" localSheetId="1">#REF!</definedName>
    <definedName name="CPI_NAT_monthly">#REF!</definedName>
    <definedName name="CREDITOBCH" localSheetId="7">#REF!</definedName>
    <definedName name="CREDITOBCH" localSheetId="1">#REF!</definedName>
    <definedName name="CREDITOBCH">#REF!</definedName>
    <definedName name="CREDITORSB" localSheetId="7">#REF!</definedName>
    <definedName name="CREDITORSB" localSheetId="1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 localSheetId="7">[24]BCP!#REF!</definedName>
    <definedName name="CUENTASMON" localSheetId="1">[24]BCP!#REF!</definedName>
    <definedName name="CUENTASMON">[24]BCP!#REF!</definedName>
    <definedName name="CYEAR2021">[28]Coal!$B$583:$J$583</definedName>
    <definedName name="CYEAR2022">[28]Coal!$K$583:$V$583</definedName>
    <definedName name="CYEAR2023">[28]Coal!$W$583:$AH$583</definedName>
    <definedName name="CYEAR2024">[28]Coal!$AI$583:$AT$583</definedName>
    <definedName name="CYEAR2025">[28]Coal!$AU$583:$AX$583</definedName>
    <definedName name="d" localSheetId="7">#REF!</definedName>
    <definedName name="d" localSheetId="1">#REF!</definedName>
    <definedName name="d">#REF!</definedName>
    <definedName name="D_B" localSheetId="7">#REF!</definedName>
    <definedName name="D_B" localSheetId="1">#REF!</definedName>
    <definedName name="D_B">#REF!</definedName>
    <definedName name="D_G" localSheetId="7">#REF!</definedName>
    <definedName name="D_G" localSheetId="1">#REF!</definedName>
    <definedName name="D_G">#REF!</definedName>
    <definedName name="D_Ind" localSheetId="7">#REF!</definedName>
    <definedName name="D_Ind" localSheetId="1">#REF!</definedName>
    <definedName name="D_Ind">#REF!</definedName>
    <definedName name="D_L" localSheetId="7">#REF!</definedName>
    <definedName name="D_L" localSheetId="1">#REF!</definedName>
    <definedName name="D_L">#REF!</definedName>
    <definedName name="D_O" localSheetId="7">#REF!</definedName>
    <definedName name="D_O" localSheetId="1">#REF!</definedName>
    <definedName name="D_O">#REF!</definedName>
    <definedName name="D_S" localSheetId="7">#REF!</definedName>
    <definedName name="D_S" localSheetId="1">#REF!</definedName>
    <definedName name="D_S">#REF!</definedName>
    <definedName name="D_SRM" localSheetId="7">#REF!</definedName>
    <definedName name="D_SRM" localSheetId="1">#REF!</definedName>
    <definedName name="D_SRM">#REF!</definedName>
    <definedName name="D_SY" localSheetId="7">#REF!</definedName>
    <definedName name="D_SY" localSheetId="1">#REF!</definedName>
    <definedName name="D_SY">#REF!</definedName>
    <definedName name="da" localSheetId="7">#REF!</definedName>
    <definedName name="da" localSheetId="1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 localSheetId="7">#REF!</definedName>
    <definedName name="_xlnm.Database" localSheetId="1">#REF!</definedName>
    <definedName name="_xlnm.Database">#REF!</definedName>
    <definedName name="dataSeguimiento">#REF!</definedName>
    <definedName name="date" localSheetId="7">#REF!</definedName>
    <definedName name="date" localSheetId="1">#REF!</definedName>
    <definedName name="date">#REF!</definedName>
    <definedName name="dates">'[19]shared data'!$S$8:$S$155</definedName>
    <definedName name="DATES_A">'[19]shared data'!$D$2:$AC$2</definedName>
    <definedName name="Dates1" localSheetId="7">#REF!</definedName>
    <definedName name="Dates1" localSheetId="1">#REF!</definedName>
    <definedName name="Dates1">#REF!</definedName>
    <definedName name="DB" localSheetId="7">#REF!</definedName>
    <definedName name="DB" localSheetId="1">#REF!</definedName>
    <definedName name="DB">#REF!</definedName>
    <definedName name="DBproj">#N/A</definedName>
    <definedName name="DDD">#N/A</definedName>
    <definedName name="DEBRIEF" localSheetId="7">#REF!</definedName>
    <definedName name="DEBRIEF" localSheetId="1">#REF!</definedName>
    <definedName name="DEBRIEF">#REF!</definedName>
    <definedName name="DEBT" localSheetId="7">#REF!</definedName>
    <definedName name="DEBT" localSheetId="1">#REF!</definedName>
    <definedName name="DEBT">#REF!</definedName>
    <definedName name="DEFL" localSheetId="7">#REF!</definedName>
    <definedName name="DEFL" localSheetId="1">#REF!</definedName>
    <definedName name="DEFL">#REF!</definedName>
    <definedName name="DEG">#N/A</definedName>
    <definedName name="DEMEURO">#N/A</definedName>
    <definedName name="DES" localSheetId="7">#REF!</definedName>
    <definedName name="DES" localSheetId="1">#REF!</definedName>
    <definedName name="DES">#REF!</definedName>
    <definedName name="DG" localSheetId="7">#REF!</definedName>
    <definedName name="DG" localSheetId="1">#REF!</definedName>
    <definedName name="DG">#REF!</definedName>
    <definedName name="DG_S" localSheetId="7">#REF!</definedName>
    <definedName name="DG_S" localSheetId="1">#REF!</definedName>
    <definedName name="DG_S">#REF!</definedName>
    <definedName name="DGproj">#N/A</definedName>
    <definedName name="Discount_IDA">[29]NPV!$B$28</definedName>
    <definedName name="Discount_NC" localSheetId="7">[29]NPV!#REF!</definedName>
    <definedName name="Discount_NC" localSheetId="1">[29]NPV!#REF!</definedName>
    <definedName name="Discount_NC">[29]NPV!#REF!</definedName>
    <definedName name="DiscountRate" localSheetId="7">#REF!</definedName>
    <definedName name="DiscountRate" localSheetId="1">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 localSheetId="7">#REF!</definedName>
    <definedName name="DO" localSheetId="1">#REF!</definedName>
    <definedName name="DO">#REF!</definedName>
    <definedName name="Dproj">#N/A</definedName>
    <definedName name="DR">#N/A</definedName>
    <definedName name="DR1A">#N/A</definedName>
    <definedName name="DS" localSheetId="7">#REF!</definedName>
    <definedName name="DS" localSheetId="1">#REF!</definedName>
    <definedName name="DS">#REF!</definedName>
    <definedName name="DSA_Assumptions" localSheetId="7">#REF!</definedName>
    <definedName name="DSA_Assumptions" localSheetId="1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7">#REF!</definedName>
    <definedName name="DSI" localSheetId="1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7">#REF!</definedName>
    <definedName name="DSP" localSheetId="1">#REF!</definedName>
    <definedName name="DSP">#REF!</definedName>
    <definedName name="DSPBproj">#N/A</definedName>
    <definedName name="DSPG" localSheetId="7">#REF!</definedName>
    <definedName name="DSPG" localSheetId="1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 localSheetId="7">#REF!</definedName>
    <definedName name="EBRD" localSheetId="1">#REF!</definedName>
    <definedName name="EBRD">#REF!</definedName>
    <definedName name="ECU">#N/A</definedName>
    <definedName name="EDNA">#N/A</definedName>
    <definedName name="EMISION" localSheetId="7">[24]BCP!#REF!</definedName>
    <definedName name="EMISION" localSheetId="1">[24]BCP!#REF!</definedName>
    <definedName name="EMISION">[24]BCP!#REF!</definedName>
    <definedName name="empty" localSheetId="7">#REF!</definedName>
    <definedName name="empty" localSheetId="1">#REF!</definedName>
    <definedName name="empty">#REF!</definedName>
    <definedName name="ENDA">#N/A</definedName>
    <definedName name="ESAF_QUAR_GDP" localSheetId="7">#REF!</definedName>
    <definedName name="ESAF_QUAR_GDP" localSheetId="1">#REF!</definedName>
    <definedName name="ESAF_QUAR_GDP">#REF!</definedName>
    <definedName name="esafr" localSheetId="7">#REF!</definedName>
    <definedName name="esafr" localSheetId="1">#REF!</definedName>
    <definedName name="esafr">#REF!</definedName>
    <definedName name="ESC">#N/A</definedName>
    <definedName name="EURO">#N/A</definedName>
    <definedName name="EURO1">#N/A</definedName>
    <definedName name="ExitWRS">[30]Main!$AB$25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 localSheetId="7">#REF!</definedName>
    <definedName name="FFNN" localSheetId="1">#REF!</definedName>
    <definedName name="FFNN">#REF!</definedName>
    <definedName name="Fisc" localSheetId="7">#REF!</definedName>
    <definedName name="Fisc" localSheetId="1">#REF!</definedName>
    <definedName name="Fisc">#REF!</definedName>
    <definedName name="FMI" localSheetId="7">[24]BCP!#REF!</definedName>
    <definedName name="FMI" localSheetId="1">[24]BCP!#REF!</definedName>
    <definedName name="FMI">[24]BCP!#REF!</definedName>
    <definedName name="FMK">#N/A</definedName>
    <definedName name="FORMATO">#N/A</definedName>
    <definedName name="FRAMENO" localSheetId="7">#REF!</definedName>
    <definedName name="FRAMENO" localSheetId="1">#REF!</definedName>
    <definedName name="FRAMENO">#REF!</definedName>
    <definedName name="framework_macro" localSheetId="7">#REF!</definedName>
    <definedName name="framework_macro" localSheetId="1">#REF!</definedName>
    <definedName name="framework_macro">#REF!</definedName>
    <definedName name="framework_macro_new" localSheetId="7">#REF!</definedName>
    <definedName name="framework_macro_new" localSheetId="1">#REF!</definedName>
    <definedName name="framework_macro_new">#REF!</definedName>
    <definedName name="framework_monetary" localSheetId="7">#REF!</definedName>
    <definedName name="framework_monetary" localSheetId="1">#REF!</definedName>
    <definedName name="framework_monetary">#REF!</definedName>
    <definedName name="FRAMEYES" localSheetId="7">#REF!</definedName>
    <definedName name="FRAMEYES" localSheetId="1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 localSheetId="7">#REF!</definedName>
    <definedName name="FUENTE" localSheetId="1">#REF!</definedName>
    <definedName name="FUENTE" localSheetId="2">#REF!</definedName>
    <definedName name="FUENTE">#REF!</definedName>
    <definedName name="fuente1" localSheetId="7">#REF!</definedName>
    <definedName name="fuente1" localSheetId="1">#REF!</definedName>
    <definedName name="fuente1" localSheetId="2">#REF!</definedName>
    <definedName name="fuente1">#REF!</definedName>
    <definedName name="Fuentes" localSheetId="7">#REF!</definedName>
    <definedName name="Fuentes" localSheetId="1">#REF!</definedName>
    <definedName name="Fuentes">#REF!</definedName>
    <definedName name="GAP" localSheetId="7">#REF!</definedName>
    <definedName name="GAP" localSheetId="1">#REF!</definedName>
    <definedName name="GAP">#REF!</definedName>
    <definedName name="GAPFGFROM" localSheetId="7">#REF!</definedName>
    <definedName name="GAPFGFROM" localSheetId="1">#REF!</definedName>
    <definedName name="GAPFGFROM">#REF!</definedName>
    <definedName name="GAPFGTO" localSheetId="7">#REF!</definedName>
    <definedName name="GAPFGTO" localSheetId="1">#REF!</definedName>
    <definedName name="GAPFGTO">#REF!</definedName>
    <definedName name="GAPSTFROM" localSheetId="7">#REF!</definedName>
    <definedName name="GAPSTFROM" localSheetId="1">#REF!</definedName>
    <definedName name="GAPSTFROM">#REF!</definedName>
    <definedName name="GAPSTTO" localSheetId="7">#REF!</definedName>
    <definedName name="GAPSTTO" localSheetId="1">#REF!</definedName>
    <definedName name="GAPSTTO">#REF!</definedName>
    <definedName name="GAPTEST" localSheetId="7">#REF!</definedName>
    <definedName name="GAPTEST" localSheetId="1">#REF!</definedName>
    <definedName name="GAPTEST">#REF!</definedName>
    <definedName name="GAPTESTFG" localSheetId="7">#REF!</definedName>
    <definedName name="GAPTESTFG" localSheetId="1">#REF!</definedName>
    <definedName name="GAPTESTFG">#REF!</definedName>
    <definedName name="GAZZETTE" localSheetId="7">#REF!</definedName>
    <definedName name="GAZZETTE" localSheetId="1">#REF!</definedName>
    <definedName name="GAZZETTE">#REF!</definedName>
    <definedName name="GBP">#N/A</definedName>
    <definedName name="GCB_NGDP">#N/A</definedName>
    <definedName name="GDP" localSheetId="7">'[31]Empresas Publicas detalle'!#REF!</definedName>
    <definedName name="GDP" localSheetId="1">'[31]Empresas Publicas detalle'!#REF!</definedName>
    <definedName name="GDP">'[31]Empresas Publicas detalle'!#REF!</definedName>
    <definedName name="GGB_NGDP">#N/A</definedName>
    <definedName name="GL_Z" localSheetId="7">#REF!</definedName>
    <definedName name="GL_Z" localSheetId="1">#REF!</definedName>
    <definedName name="GL_Z">#REF!</definedName>
    <definedName name="GOB">#N/A</definedName>
    <definedName name="Grace_IDA">[29]NPV!$B$25</definedName>
    <definedName name="Grace_NC" localSheetId="7">[29]NPV!#REF!</definedName>
    <definedName name="Grace_NC" localSheetId="1">[29]NPV!#REF!</definedName>
    <definedName name="Grace_NC">[29]NPV!#REF!</definedName>
    <definedName name="GUIL">#N/A</definedName>
    <definedName name="GUIL1">#N/A</definedName>
    <definedName name="GYEAR2021">[28]Gold!$B$583:$J$583</definedName>
    <definedName name="GYEAR2022">[28]Gold!$K$583:$U$583</definedName>
    <definedName name="HEADING" localSheetId="7">#REF!</definedName>
    <definedName name="HEADING" localSheetId="1">#REF!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localSheetId="7" hidden="1">{"'para SB'!$A$1318:$F$1381"}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 localSheetId="7">#REF!</definedName>
    <definedName name="IDAr" localSheetId="1">#REF!</definedName>
    <definedName name="IDAr">#REF!</definedName>
    <definedName name="IDB">#N/A</definedName>
    <definedName name="IFSASSETS" localSheetId="7">#REF!</definedName>
    <definedName name="IFSASSETS" localSheetId="1">#REF!</definedName>
    <definedName name="IFSASSETS">#REF!</definedName>
    <definedName name="IFSLIABS" localSheetId="7">#REF!</definedName>
    <definedName name="IFSLIABS" localSheetId="1">#REF!</definedName>
    <definedName name="IFSLIABS">#REF!</definedName>
    <definedName name="IKR">#N/A</definedName>
    <definedName name="IM" localSheetId="7">#REF!</definedName>
    <definedName name="IM" localSheetId="1">#REF!</definedName>
    <definedName name="IM">#REF!</definedName>
    <definedName name="IMF" localSheetId="7">#REF!</definedName>
    <definedName name="IMF" localSheetId="1">#REF!</definedName>
    <definedName name="IMF">#REF!</definedName>
    <definedName name="INDICEPRODUCCIO" localSheetId="7">#REF!</definedName>
    <definedName name="INDICEPRODUCCIO" localSheetId="1">#REF!</definedName>
    <definedName name="INDICEPRODUCCIO">#REF!</definedName>
    <definedName name="INFOGER" localSheetId="7">[24]BCP!#REF!</definedName>
    <definedName name="INFOGER" localSheetId="1">[24]BCP!#REF!</definedName>
    <definedName name="INFOGER">[24]BCP!#REF!</definedName>
    <definedName name="INGRESOS" localSheetId="7">#REF!</definedName>
    <definedName name="INGRESOS" localSheetId="1">#REF!</definedName>
    <definedName name="INGRESOS">#REF!</definedName>
    <definedName name="INPUT_2" localSheetId="7">[9]Input!#REF!</definedName>
    <definedName name="INPUT_2" localSheetId="1">[9]Input!#REF!</definedName>
    <definedName name="INPUT_2">[9]Input!#REF!</definedName>
    <definedName name="INPUT_4" localSheetId="7">[9]Input!#REF!</definedName>
    <definedName name="INPUT_4" localSheetId="1">[9]Input!#REF!</definedName>
    <definedName name="INPUT_4">[9]Input!#REF!</definedName>
    <definedName name="INTERES">#N/A</definedName>
    <definedName name="Interest_IDA">[29]NPV!$B$27</definedName>
    <definedName name="Interest_NC" localSheetId="7">[29]NPV!#REF!</definedName>
    <definedName name="Interest_NC" localSheetId="1">[29]NPV!#REF!</definedName>
    <definedName name="Interest_NC">[29]NPV!#REF!</definedName>
    <definedName name="InterestRate" localSheetId="7">#REF!</definedName>
    <definedName name="InterestRate" localSheetId="1">#REF!</definedName>
    <definedName name="InterestRate">#REF!</definedName>
    <definedName name="IPC" localSheetId="7">[32]ipc!#REF!</definedName>
    <definedName name="IPC" localSheetId="1">[32]ipc!#REF!</definedName>
    <definedName name="IPC">[32]ipc!#REF!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 localSheetId="7">#REF!</definedName>
    <definedName name="LINES" localSheetId="1">#REF!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 localSheetId="7">#REF!</definedName>
    <definedName name="LTcirr" localSheetId="1">#REF!</definedName>
    <definedName name="LTcirr">#REF!</definedName>
    <definedName name="LTr" localSheetId="7">#REF!</definedName>
    <definedName name="LTr" localSheetId="1">#REF!</definedName>
    <definedName name="LTr">#REF!</definedName>
    <definedName name="LUR">#N/A</definedName>
    <definedName name="LUXF">#N/A</definedName>
    <definedName name="LUXF1">#N/A</definedName>
    <definedName name="MACRO" localSheetId="7">#REF!</definedName>
    <definedName name="MACRO" localSheetId="1">#REF!</definedName>
    <definedName name="MACRO">#REF!</definedName>
    <definedName name="MACRO_ASSUMP_2006" localSheetId="7">#REF!</definedName>
    <definedName name="MACRO_ASSUMP_2006" localSheetId="1">#REF!</definedName>
    <definedName name="MACRO_ASSUMP_2006">#REF!</definedName>
    <definedName name="MALAX">#N/A</definedName>
    <definedName name="MALAX1">#N/A</definedName>
    <definedName name="Maturity_IDA">[29]NPV!$B$26</definedName>
    <definedName name="Maturity_NC" localSheetId="7">[29]NPV!#REF!</definedName>
    <definedName name="Maturity_NC" localSheetId="1">[29]NPV!#REF!</definedName>
    <definedName name="Maturity_NC">[29]NPV!#REF!</definedName>
    <definedName name="MCV">#N/A</definedName>
    <definedName name="MCV_B">#N/A</definedName>
    <definedName name="MCV_B1" localSheetId="7">#REF!</definedName>
    <definedName name="MCV_B1" localSheetId="1">#REF!</definedName>
    <definedName name="MCV_B1">#REF!</definedName>
    <definedName name="MCV_D">#N/A</definedName>
    <definedName name="MCV_D1" localSheetId="7">#REF!</definedName>
    <definedName name="MCV_D1" localSheetId="1">#REF!</definedName>
    <definedName name="MCV_D1">#REF!</definedName>
    <definedName name="MCV_N">#N/A</definedName>
    <definedName name="MCV_T">#N/A</definedName>
    <definedName name="MCV_T1" localSheetId="7">#REF!</definedName>
    <definedName name="MCV_T1" localSheetId="1">#REF!</definedName>
    <definedName name="MCV_T1">#REF!</definedName>
    <definedName name="MEX">#N/A</definedName>
    <definedName name="mflowsa" localSheetId="7">[7]!mflowsa</definedName>
    <definedName name="mflowsa" localSheetId="1">[7]!mflowsa</definedName>
    <definedName name="mflowsa">[7]!mflowsa</definedName>
    <definedName name="mflowsq" localSheetId="7">[7]!mflowsq</definedName>
    <definedName name="mflowsq" localSheetId="1">[7]!mflowsq</definedName>
    <definedName name="mflowsq">[7]!mflowsq</definedName>
    <definedName name="MIDDLE" localSheetId="7">#REF!</definedName>
    <definedName name="MIDDLE" localSheetId="1">#REF!</definedName>
    <definedName name="MIDDLE">#REF!</definedName>
    <definedName name="MISC4" localSheetId="7">[9]OUTPUT!#REF!</definedName>
    <definedName name="MISC4" localSheetId="1">[9]OUTPUT!#REF!</definedName>
    <definedName name="MISC4">[9]OUTPUT!#REF!</definedName>
    <definedName name="MN" localSheetId="7">[24]BCP!#REF!</definedName>
    <definedName name="MN" localSheetId="1">[24]BCP!#REF!</definedName>
    <definedName name="MN">[24]BCP!#REF!</definedName>
    <definedName name="MNP" localSheetId="7">[24]BCP!#REF!</definedName>
    <definedName name="MNP" localSheetId="1">[24]BCP!#REF!</definedName>
    <definedName name="MNP">[24]BCP!#REF!</definedName>
    <definedName name="MPETROLEO" localSheetId="7">#REF!</definedName>
    <definedName name="MPETROLEO" localSheetId="1">#REF!</definedName>
    <definedName name="MPETROLEO">#REF!</definedName>
    <definedName name="mstocksa" localSheetId="7">[7]!mstocksa</definedName>
    <definedName name="mstocksa" localSheetId="1">[7]!mstocksa</definedName>
    <definedName name="mstocksa">[7]!mstocksa</definedName>
    <definedName name="mstocksq" localSheetId="7">[7]!mstocksq</definedName>
    <definedName name="mstocksq" localSheetId="1">[7]!mstocksq</definedName>
    <definedName name="mstocksq">[7]!mstocksq</definedName>
    <definedName name="n" localSheetId="7">#REF!</definedName>
    <definedName name="n" localSheetId="1">#REF!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 localSheetId="7">#REF!</definedName>
    <definedName name="NEWSHEET" localSheetId="1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[33]QEDS!$11:$11</definedName>
    <definedName name="nmColumnHeader">[33]QEDS!$2:$2</definedName>
    <definedName name="nmData">[33]QEDS!$B$3:$F$9</definedName>
    <definedName name="NMG_RG">#N/A</definedName>
    <definedName name="nmIndexTable">[33]QEDS!$13:$13</definedName>
    <definedName name="nmReportFooter">[33]QEDS!$10:$10</definedName>
    <definedName name="nmReportHeader">[33]QEDS!$1:$1</definedName>
    <definedName name="nmRowHeader">[33]QEDS!$A$3:$A$9</definedName>
    <definedName name="nmScale">[33]QEDS!$12:$12</definedName>
    <definedName name="NNN" localSheetId="7">#REF!</definedName>
    <definedName name="NNN" localSheetId="1">#REF!</definedName>
    <definedName name="NNN">#REF!</definedName>
    <definedName name="no" localSheetId="7" hidden="1">'[2]Crédito SPNF (fiscal)'!#REF!</definedName>
    <definedName name="no" localSheetId="1" hidden="1">'[2]Crédito SPNF (fiscal)'!#REF!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 localSheetId="7">#REF!</definedName>
    <definedName name="NOTA_EXPLICATIV" localSheetId="1">#REF!</definedName>
    <definedName name="NOTA_EXPLICATIV">#REF!</definedName>
    <definedName name="Notes" localSheetId="7">[34]UPLOAD!#REF!</definedName>
    <definedName name="Notes" localSheetId="1">[34]UPLOAD!#REF!</definedName>
    <definedName name="Notes">[34]UPLOAD!#REF!</definedName>
    <definedName name="NOTITLES" localSheetId="7">#REF!</definedName>
    <definedName name="NOTITLES" localSheetId="1">#REF!</definedName>
    <definedName name="NOTITLES">#REF!</definedName>
    <definedName name="NTDD_RG" localSheetId="7">[26]!NTDD_RG</definedName>
    <definedName name="NTDD_RG" localSheetId="1">[26]!NTDD_RG</definedName>
    <definedName name="NTDD_RG">[26]!NTDD_RG</definedName>
    <definedName name="NX">#N/A</definedName>
    <definedName name="NX_R">#N/A</definedName>
    <definedName name="NXG_RG">#N/A</definedName>
    <definedName name="NYEAR2021">[28]Nickel!$B$583:$J$583</definedName>
    <definedName name="NYEAR2022">[28]Nickel!$K$583:$V$583</definedName>
    <definedName name="NYEAR2023">[28]Nickel!$W$583:$AH$583</definedName>
    <definedName name="NYEAR2024">[28]Nickel!$AI$583:$AT$583</definedName>
    <definedName name="NYEAR2025">[28]Nickel!$AU$583:$BF$583</definedName>
    <definedName name="OCTUBRE">#N/A</definedName>
    <definedName name="OECD_Table" localSheetId="7">#REF!</definedName>
    <definedName name="OECD_Table" localSheetId="1">#REF!</definedName>
    <definedName name="OECD_Table">#REF!</definedName>
    <definedName name="OnShow" localSheetId="7">'[25]SPNF Acuerdo Incl. Int.'!OnShow</definedName>
    <definedName name="OnShow" localSheetId="1">'[25]SPNF Acuerdo Incl. Int.'!OnShow</definedName>
    <definedName name="OnShow">'[25]SPNF Acuerdo Incl. Int.'!OnShow</definedName>
    <definedName name="Otr_Inst_Banc_40G" localSheetId="7">#REF!</definedName>
    <definedName name="Otr_Inst_Banc_40G" localSheetId="1">#REF!</definedName>
    <definedName name="Otr_Inst_Banc_40G">#REF!</definedName>
    <definedName name="Pan_Bancario_50G" localSheetId="7">#REF!</definedName>
    <definedName name="Pan_Bancario_50G" localSheetId="1">#REF!</definedName>
    <definedName name="Pan_Bancario_50G">#REF!</definedName>
    <definedName name="Pan_Monet_30G" localSheetId="7">#REF!</definedName>
    <definedName name="Pan_Monet_30G" localSheetId="1">#REF!</definedName>
    <definedName name="Pan_Monet_30G">#REF!</definedName>
    <definedName name="Path_Data">'[19]shared data'!$B$8</definedName>
    <definedName name="Path_System">'[19]shared data'!$B$7</definedName>
    <definedName name="Paym_Cap" localSheetId="7">#REF!</definedName>
    <definedName name="Paym_Cap" localSheetId="1">#REF!</definedName>
    <definedName name="Paym_Cap">#REF!</definedName>
    <definedName name="pchBM" localSheetId="7">#REF!</definedName>
    <definedName name="pchBM" localSheetId="1">#REF!</definedName>
    <definedName name="pchBM">#REF!</definedName>
    <definedName name="pchBMG" localSheetId="7">#REF!</definedName>
    <definedName name="pchBMG" localSheetId="1">#REF!</definedName>
    <definedName name="pchBMG">#REF!</definedName>
    <definedName name="pchBX" localSheetId="7">#REF!</definedName>
    <definedName name="pchBX" localSheetId="1">#REF!</definedName>
    <definedName name="pchBX">#REF!</definedName>
    <definedName name="pchBXG" localSheetId="7">#REF!</definedName>
    <definedName name="pchBXG" localSheetId="1">#REF!</definedName>
    <definedName name="pchBXG">#REF!</definedName>
    <definedName name="PCPI" localSheetId="7">#REF!</definedName>
    <definedName name="PCPI" localSheetId="1">#REF!</definedName>
    <definedName name="PCPI">#REF!</definedName>
    <definedName name="PCPIG">#N/A</definedName>
    <definedName name="PF" localSheetId="7">#REF!</definedName>
    <definedName name="PF" localSheetId="1">#REF!</definedName>
    <definedName name="PF">#REF!</definedName>
    <definedName name="PFP" localSheetId="7">#REF!</definedName>
    <definedName name="PFP" localSheetId="1">#REF!</definedName>
    <definedName name="PFP">#REF!</definedName>
    <definedName name="pfp_table1" localSheetId="7">#REF!</definedName>
    <definedName name="pfp_table1" localSheetId="1">#REF!</definedName>
    <definedName name="pfp_table1">#REF!</definedName>
    <definedName name="PK" localSheetId="7">#REF!</definedName>
    <definedName name="PK" localSheetId="1">#REF!</definedName>
    <definedName name="PK">#REF!</definedName>
    <definedName name="PLATA" localSheetId="7">#REF!</definedName>
    <definedName name="PLATA" localSheetId="1">#REF!</definedName>
    <definedName name="PLATA">#REF!</definedName>
    <definedName name="POLLO" localSheetId="7">#REF!</definedName>
    <definedName name="POLLO" localSheetId="1">#REF!</definedName>
    <definedName name="POLLO">#REF!</definedName>
    <definedName name="POTENCIAL">#N/A</definedName>
    <definedName name="PP">#N/A</definedName>
    <definedName name="PPPWGT">#N/A</definedName>
    <definedName name="PRECIOCIFBANANO" localSheetId="7">#REF!</definedName>
    <definedName name="PRECIOCIFBANANO" localSheetId="1">#REF!</definedName>
    <definedName name="PRECIOCIFBANANO">#REF!</definedName>
    <definedName name="PRICE" localSheetId="7">#REF!</definedName>
    <definedName name="PRICE" localSheetId="1">#REF!</definedName>
    <definedName name="PRICE">#REF!</definedName>
    <definedName name="PRICETAB" localSheetId="7">#REF!</definedName>
    <definedName name="PRICETAB" localSheetId="1">#REF!</definedName>
    <definedName name="PRICETAB">#REF!</definedName>
    <definedName name="_xlnm.Print_Area" localSheetId="7">'Anexo 1'!$B$1:$C$39</definedName>
    <definedName name="_xlnm.Print_Area" localSheetId="1">'Tabla 2'!$B$1:$J$49</definedName>
    <definedName name="_xlnm.Print_Area" localSheetId="2">'Tabla 3'!$B$2:$E$104</definedName>
    <definedName name="_xlnm.Print_Area">'[35]Table 1'!#REF!</definedName>
    <definedName name="Print_Area_MI">#N/A</definedName>
    <definedName name="_xlnm.Print_Titles" localSheetId="7">#REF!,#REF!</definedName>
    <definedName name="_xlnm.Print_Titles" localSheetId="1">#REF!,#REF!</definedName>
    <definedName name="_xlnm.Print_Titles" localSheetId="2">'Tabla 3'!$2:$8</definedName>
    <definedName name="_xlnm.Print_Titles">#REF!,#REF!</definedName>
    <definedName name="PRINTMACRO" localSheetId="7">#REF!</definedName>
    <definedName name="PRINTMACRO" localSheetId="1">#REF!</definedName>
    <definedName name="PRINTMACRO">#REF!</definedName>
    <definedName name="PrintThis_Links">[30]Links!$A$1:$F$33</definedName>
    <definedName name="PRIV0" localSheetId="7">#REF!</definedName>
    <definedName name="PRIV0" localSheetId="1">#REF!</definedName>
    <definedName name="PRIV0">#REF!</definedName>
    <definedName name="PRIV00" localSheetId="7">#REF!</definedName>
    <definedName name="PRIV00" localSheetId="1">#REF!</definedName>
    <definedName name="PRIV00">#REF!</definedName>
    <definedName name="PRIV1" localSheetId="7">#REF!</definedName>
    <definedName name="PRIV1" localSheetId="1">#REF!</definedName>
    <definedName name="PRIV1">#REF!</definedName>
    <definedName name="PRIV11" localSheetId="7">#REF!</definedName>
    <definedName name="PRIV11" localSheetId="1">#REF!</definedName>
    <definedName name="PRIV11">#REF!</definedName>
    <definedName name="PRIV2" localSheetId="7">#REF!</definedName>
    <definedName name="PRIV2" localSheetId="1">#REF!</definedName>
    <definedName name="PRIV2">#REF!</definedName>
    <definedName name="PRIV22" localSheetId="7">#REF!</definedName>
    <definedName name="PRIV22" localSheetId="1">#REF!</definedName>
    <definedName name="PRIV22">#REF!</definedName>
    <definedName name="PRIV3" localSheetId="7">#REF!</definedName>
    <definedName name="PRIV3" localSheetId="1">#REF!</definedName>
    <definedName name="PRIV3">#REF!</definedName>
    <definedName name="PRIV33" localSheetId="7">#REF!</definedName>
    <definedName name="PRIV33" localSheetId="1">#REF!</definedName>
    <definedName name="PRIV33">#REF!</definedName>
    <definedName name="PRMONTH" localSheetId="7">#REF!</definedName>
    <definedName name="PRMONTH" localSheetId="1">#REF!</definedName>
    <definedName name="PRMONTH">#REF!</definedName>
    <definedName name="prn">[29]FSUOUT!$B$2:$V$32</definedName>
    <definedName name="Prog1998" localSheetId="7">'[36]2003'!#REF!</definedName>
    <definedName name="Prog1998" localSheetId="1">'[36]2003'!#REF!</definedName>
    <definedName name="Prog1998">'[36]2003'!#REF!</definedName>
    <definedName name="PRYEAR" localSheetId="7">#REF!</definedName>
    <definedName name="PRYEAR" localSheetId="1">#REF!</definedName>
    <definedName name="PRYEAR">#REF!</definedName>
    <definedName name="PTA">#N/A</definedName>
    <definedName name="PTAEURO">#N/A</definedName>
    <definedName name="PUBL00" localSheetId="7">#REF!</definedName>
    <definedName name="PUBL00" localSheetId="1">#REF!</definedName>
    <definedName name="PUBL00">#REF!</definedName>
    <definedName name="PUBL11" localSheetId="7">#REF!</definedName>
    <definedName name="PUBL11" localSheetId="1">#REF!</definedName>
    <definedName name="PUBL11">#REF!</definedName>
    <definedName name="PUBL2" localSheetId="7">#REF!</definedName>
    <definedName name="PUBL2" localSheetId="1">#REF!</definedName>
    <definedName name="PUBL2">#REF!</definedName>
    <definedName name="PUBL22" localSheetId="7">#REF!</definedName>
    <definedName name="PUBL22" localSheetId="1">#REF!</definedName>
    <definedName name="PUBL22">#REF!</definedName>
    <definedName name="PUBL33" localSheetId="7">#REF!</definedName>
    <definedName name="PUBL33" localSheetId="1">#REF!</definedName>
    <definedName name="PUBL33">#REF!</definedName>
    <definedName name="PUBL5" localSheetId="7">#REF!</definedName>
    <definedName name="PUBL5" localSheetId="1">#REF!</definedName>
    <definedName name="PUBL5">#REF!</definedName>
    <definedName name="PUBL55" localSheetId="7">#REF!</definedName>
    <definedName name="PUBL55" localSheetId="1">#REF!</definedName>
    <definedName name="PUBL55">#REF!</definedName>
    <definedName name="PUBL6" localSheetId="7">#REF!</definedName>
    <definedName name="PUBL6" localSheetId="1">#REF!</definedName>
    <definedName name="PUBL6">#REF!</definedName>
    <definedName name="PUBL66" localSheetId="7">#REF!</definedName>
    <definedName name="PUBL66" localSheetId="1">#REF!</definedName>
    <definedName name="PUBL66">#REF!</definedName>
    <definedName name="Q_5" localSheetId="7">#REF!</definedName>
    <definedName name="Q_5" localSheetId="1">#REF!</definedName>
    <definedName name="Q_5">#REF!</definedName>
    <definedName name="Q_6" localSheetId="7">#REF!</definedName>
    <definedName name="Q_6" localSheetId="1">#REF!</definedName>
    <definedName name="Q_6">#REF!</definedName>
    <definedName name="Q_7" localSheetId="7">#REF!</definedName>
    <definedName name="Q_7" localSheetId="1">#REF!</definedName>
    <definedName name="Q_7">#REF!</definedName>
    <definedName name="QFISCAL" localSheetId="7">'[37]Quarterly Raw Data'!#REF!</definedName>
    <definedName name="QFISCAL" localSheetId="1">'[37]Quarterly Raw Data'!#REF!</definedName>
    <definedName name="QFISCAL">'[37]Quarterly Raw Data'!#REF!</definedName>
    <definedName name="qqq" localSheetId="7" hidden="1">{#N/A,#N/A,FALSE,"EXTRABUDGT"}</definedName>
    <definedName name="qqq" localSheetId="0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hidden="1">{#N/A,#N/A,FALSE,"EXTRABUDGT"}</definedName>
    <definedName name="QTAB7" localSheetId="7">'[37]Quarterly MacroFlow'!#REF!</definedName>
    <definedName name="QTAB7" localSheetId="1">'[37]Quarterly MacroFlow'!#REF!</definedName>
    <definedName name="QTAB7">'[37]Quarterly MacroFlow'!#REF!</definedName>
    <definedName name="QTAB7A" localSheetId="7">'[37]Quarterly MacroFlow'!#REF!</definedName>
    <definedName name="QTAB7A" localSheetId="1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 localSheetId="7">#REF!</definedName>
    <definedName name="red" localSheetId="1">#REF!</definedName>
    <definedName name="red">#REF!</definedName>
    <definedName name="RED_BOP" localSheetId="7">#REF!</definedName>
    <definedName name="RED_BOP" localSheetId="1">#REF!</definedName>
    <definedName name="RED_BOP">#REF!</definedName>
    <definedName name="red_cpi" localSheetId="7">#REF!</definedName>
    <definedName name="red_cpi" localSheetId="1">#REF!</definedName>
    <definedName name="red_cpi">#REF!</definedName>
    <definedName name="RED_D" localSheetId="7">#REF!</definedName>
    <definedName name="RED_D" localSheetId="1">#REF!</definedName>
    <definedName name="RED_D">#REF!</definedName>
    <definedName name="RED_DS" localSheetId="7">#REF!</definedName>
    <definedName name="RED_DS" localSheetId="1">#REF!</definedName>
    <definedName name="RED_DS">#REF!</definedName>
    <definedName name="red_gdp_exp" localSheetId="7">#REF!</definedName>
    <definedName name="red_gdp_exp" localSheetId="1">#REF!</definedName>
    <definedName name="red_gdp_exp">#REF!</definedName>
    <definedName name="red_govt_empl" localSheetId="7">#REF!</definedName>
    <definedName name="red_govt_empl" localSheetId="1">#REF!</definedName>
    <definedName name="red_govt_empl">#REF!</definedName>
    <definedName name="RED_NATCPI" localSheetId="7">#REF!</definedName>
    <definedName name="RED_NATCPI" localSheetId="1">#REF!</definedName>
    <definedName name="RED_NATCPI">#REF!</definedName>
    <definedName name="RED_TBCPI" localSheetId="7">#REF!</definedName>
    <definedName name="RED_TBCPI" localSheetId="1">#REF!</definedName>
    <definedName name="RED_TBCPI">#REF!</definedName>
    <definedName name="RED_TRD" localSheetId="7">#REF!</definedName>
    <definedName name="RED_TRD" localSheetId="1">#REF!</definedName>
    <definedName name="RED_TRD">#REF!</definedName>
    <definedName name="registro">#REF!</definedName>
    <definedName name="RESERVAS" localSheetId="7">#REF!</definedName>
    <definedName name="RESERVAS" localSheetId="1">#REF!</definedName>
    <definedName name="RESERVAS">#REF!</definedName>
    <definedName name="RESUMEN" localSheetId="7">#REF!</definedName>
    <definedName name="RESUMEN" localSheetId="1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 localSheetId="7">#REF!</definedName>
    <definedName name="right" localSheetId="1">#REF!</definedName>
    <definedName name="right">#REF!</definedName>
    <definedName name="RIN" localSheetId="7">#REF!</definedName>
    <definedName name="RIN" localSheetId="1">#REF!</definedName>
    <definedName name="RIN">#REF!</definedName>
    <definedName name="rindex" localSheetId="7">#REF!</definedName>
    <definedName name="rindex" localSheetId="1">#REF!</definedName>
    <definedName name="rindex">#REF!</definedName>
    <definedName name="rita">[38]Hoja2!$1:$1048576</definedName>
    <definedName name="rngErrorSort">[30]ErrCheck!$A$4</definedName>
    <definedName name="rngLastSave">[30]Main!$G$19</definedName>
    <definedName name="rngLastSent">[30]Main!$G$18</definedName>
    <definedName name="rngLastUpdate">[30]Links!$D$2</definedName>
    <definedName name="rngNeedsUpdate">[30]Links!$E$2</definedName>
    <definedName name="rngQuestChecked">[30]ErrCheck!$A$3</definedName>
    <definedName name="ROS">#N/A</definedName>
    <definedName name="Rows_Table" localSheetId="7">#REF!</definedName>
    <definedName name="Rows_Table" localSheetId="1">#REF!</definedName>
    <definedName name="Rows_Table">#REF!</definedName>
    <definedName name="RR">#N/A</definedName>
    <definedName name="RS">#N/A</definedName>
    <definedName name="RS1A">#N/A</definedName>
    <definedName name="RSB" localSheetId="7">#REF!</definedName>
    <definedName name="RSB" localSheetId="1">#REF!</definedName>
    <definedName name="RSB">#REF!</definedName>
    <definedName name="RSB_AHAP_40R" localSheetId="7">#REF!</definedName>
    <definedName name="RSB_AHAP_40R" localSheetId="1">#REF!</definedName>
    <definedName name="RSB_AHAP_40R">#REF!</definedName>
    <definedName name="RSB_Bcos_Des_40R" localSheetId="7">#REF!</definedName>
    <definedName name="RSB_Bcos_Des_40R" localSheetId="1">#REF!</definedName>
    <definedName name="RSB_Bcos_Des_40R">#REF!</definedName>
    <definedName name="RSB_SOCFIN_40R" localSheetId="7">#REF!</definedName>
    <definedName name="RSB_SOCFIN_40R" localSheetId="1">#REF!</definedName>
    <definedName name="RSB_SOCFIN_40R">#REF!</definedName>
    <definedName name="RUIZ">#N/A</definedName>
    <definedName name="S_">#N/A</definedName>
    <definedName name="S_1A">#N/A</definedName>
    <definedName name="SA_Tab" localSheetId="7">#REF!</definedName>
    <definedName name="SA_Tab" localSheetId="1">#REF!</definedName>
    <definedName name="SA_Tab">#REF!</definedName>
    <definedName name="SAR">#N/A</definedName>
    <definedName name="SCHILL">#N/A</definedName>
    <definedName name="SCHILL1">#N/A</definedName>
    <definedName name="sds_gdp_exp_lari" localSheetId="7">#REF!</definedName>
    <definedName name="sds_gdp_exp_lari" localSheetId="1">#REF!</definedName>
    <definedName name="sds_gdp_exp_lari">#REF!</definedName>
    <definedName name="sds_gdp_origin" localSheetId="7">#REF!</definedName>
    <definedName name="sds_gdp_origin" localSheetId="1">#REF!</definedName>
    <definedName name="sds_gdp_origin">#REF!</definedName>
    <definedName name="sds_gpd_exp_gdp" localSheetId="7">#REF!</definedName>
    <definedName name="sds_gpd_exp_gdp" localSheetId="1">#REF!</definedName>
    <definedName name="sds_gpd_exp_gdp">#REF!</definedName>
    <definedName name="seguimiento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 localSheetId="7">'[25]SPNF Acuerdo Incl. Int.'!spnf</definedName>
    <definedName name="spnf" localSheetId="1">'[25]SPNF Acuerdo Incl. Int.'!spnf</definedName>
    <definedName name="spnf">'[25]SPNF Acuerdo Incl. Int.'!spnf</definedName>
    <definedName name="START" localSheetId="7">#REF!</definedName>
    <definedName name="START" localSheetId="1">#REF!</definedName>
    <definedName name="START">#REF!</definedName>
    <definedName name="STFQTAB" localSheetId="7">#REF!</definedName>
    <definedName name="STFQTAB" localSheetId="1">#REF!</definedName>
    <definedName name="STFQTAB">#REF!</definedName>
    <definedName name="STOP" localSheetId="7">#REF!</definedName>
    <definedName name="STOP" localSheetId="1">#REF!</definedName>
    <definedName name="STOP">#REF!</definedName>
    <definedName name="SUM">[4]BoP!$E$313:$BE$365</definedName>
    <definedName name="SUPLI">#N/A</definedName>
    <definedName name="SUPLIDORES">#N/A</definedName>
    <definedName name="Tab25a" localSheetId="7">#REF!</definedName>
    <definedName name="Tab25a" localSheetId="1">#REF!</definedName>
    <definedName name="Tab25a">#REF!</definedName>
    <definedName name="Tab25b" localSheetId="7">#REF!</definedName>
    <definedName name="Tab25b" localSheetId="1">#REF!</definedName>
    <definedName name="Tab25b">#REF!</definedName>
    <definedName name="Table__47">[39]RED47!$A$1:$I$53</definedName>
    <definedName name="Table_2._Country_X___Public_Sector_Financing_1" localSheetId="7">#REF!</definedName>
    <definedName name="Table_2._Country_X___Public_Sector_Financing_1" localSheetId="1">#REF!</definedName>
    <definedName name="Table_2._Country_X___Public_Sector_Financing_1">#REF!</definedName>
    <definedName name="Table_Template" localSheetId="7">#REF!</definedName>
    <definedName name="Table_Template" localSheetId="1">#REF!</definedName>
    <definedName name="Table_Template">#REF!</definedName>
    <definedName name="Table1" localSheetId="7">#REF!</definedName>
    <definedName name="Table1" localSheetId="1">#REF!</definedName>
    <definedName name="Table1">#REF!</definedName>
    <definedName name="Table2" localSheetId="7">#REF!</definedName>
    <definedName name="Table2" localSheetId="1">#REF!</definedName>
    <definedName name="Table2">#REF!</definedName>
    <definedName name="Table8">'[19]shared data'!$A$1:$E$32</definedName>
    <definedName name="TableA" localSheetId="7">#REF!</definedName>
    <definedName name="TableA" localSheetId="1">#REF!</definedName>
    <definedName name="TableA">#REF!</definedName>
    <definedName name="TableB1" localSheetId="7">#REF!</definedName>
    <definedName name="TableB1" localSheetId="1">#REF!</definedName>
    <definedName name="TableB1">#REF!</definedName>
    <definedName name="TableB2" localSheetId="7">#REF!</definedName>
    <definedName name="TableB2" localSheetId="1">#REF!</definedName>
    <definedName name="TableB2">#REF!</definedName>
    <definedName name="TableB3" localSheetId="7">#REF!</definedName>
    <definedName name="TableB3" localSheetId="1">#REF!</definedName>
    <definedName name="TableB3">#REF!</definedName>
    <definedName name="TableC1" localSheetId="7">#REF!</definedName>
    <definedName name="TableC1" localSheetId="1">#REF!</definedName>
    <definedName name="TableC1">#REF!</definedName>
    <definedName name="TableC2" localSheetId="7">#REF!</definedName>
    <definedName name="TableC2" localSheetId="1">#REF!</definedName>
    <definedName name="TableC2">#REF!</definedName>
    <definedName name="TableC3" localSheetId="7">#REF!</definedName>
    <definedName name="TableC3" localSheetId="1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[30]ErrCheck!$A$3:$E$5</definedName>
    <definedName name="tblLinks">[30]Links!$A$4:$F$33</definedName>
    <definedName name="tc">#VALUE!</definedName>
    <definedName name="TD">#N/A</definedName>
    <definedName name="TD1A">#N/A</definedName>
    <definedName name="TELAS" localSheetId="7">#REF!</definedName>
    <definedName name="TELAS" localSheetId="1">#REF!</definedName>
    <definedName name="TELAS">#REF!</definedName>
    <definedName name="Template_Table" localSheetId="7">#REF!</definedName>
    <definedName name="Template_Table" localSheetId="1">#REF!</definedName>
    <definedName name="Template_Table">#REF!</definedName>
    <definedName name="TIPOCAMBIO" localSheetId="7">#REF!</definedName>
    <definedName name="TIPOCAMBIO" localSheetId="1">#REF!</definedName>
    <definedName name="TIPOCAMBIO">#REF!</definedName>
    <definedName name="TITLES" localSheetId="7">#REF!</definedName>
    <definedName name="TITLES" localSheetId="1">#REF!</definedName>
    <definedName name="TITLES">#REF!</definedName>
    <definedName name="TM" localSheetId="7">#REF!</definedName>
    <definedName name="TM" localSheetId="1">#REF!</definedName>
    <definedName name="TM">#REF!</definedName>
    <definedName name="TM_D" localSheetId="7">#REF!</definedName>
    <definedName name="TM_D" localSheetId="1">#REF!</definedName>
    <definedName name="TM_D">#REF!</definedName>
    <definedName name="TM_DPCH" localSheetId="7">#REF!</definedName>
    <definedName name="TM_DPCH" localSheetId="1">#REF!</definedName>
    <definedName name="TM_DPCH">#REF!</definedName>
    <definedName name="TM_R" localSheetId="7">#REF!</definedName>
    <definedName name="TM_R" localSheetId="1">#REF!</definedName>
    <definedName name="TM_R">#REF!</definedName>
    <definedName name="TM_RPCH" localSheetId="7">#REF!</definedName>
    <definedName name="TM_RPCH" localSheetId="1">#REF!</definedName>
    <definedName name="TM_RPCH">#REF!</definedName>
    <definedName name="TMG" localSheetId="7">#REF!</definedName>
    <definedName name="TMG" localSheetId="1">#REF!</definedName>
    <definedName name="TMG">#REF!</definedName>
    <definedName name="TMG_D">[27]Q5!$E$23:$AH$23</definedName>
    <definedName name="TMG_DPCH" localSheetId="7">#REF!</definedName>
    <definedName name="TMG_DPCH" localSheetId="1">#REF!</definedName>
    <definedName name="TMG_DPCH">#REF!</definedName>
    <definedName name="TMG_R" localSheetId="7">#REF!</definedName>
    <definedName name="TMG_R" localSheetId="1">#REF!</definedName>
    <definedName name="TMG_R">#REF!</definedName>
    <definedName name="TMG_RPCH" localSheetId="7">#REF!</definedName>
    <definedName name="TMG_RPCH" localSheetId="1">#REF!</definedName>
    <definedName name="TMG_RPCH">#REF!</definedName>
    <definedName name="TMGO">#N/A</definedName>
    <definedName name="TMGO_D" localSheetId="7">#REF!</definedName>
    <definedName name="TMGO_D" localSheetId="1">#REF!</definedName>
    <definedName name="TMGO_D">#REF!</definedName>
    <definedName name="TMGO_DPCH" localSheetId="7">#REF!</definedName>
    <definedName name="TMGO_DPCH" localSheetId="1">#REF!</definedName>
    <definedName name="TMGO_DPCH">#REF!</definedName>
    <definedName name="TMGO_R" localSheetId="7">#REF!</definedName>
    <definedName name="TMGO_R" localSheetId="1">#REF!</definedName>
    <definedName name="TMGO_R">#REF!</definedName>
    <definedName name="TMGO_RPCH" localSheetId="7">#REF!</definedName>
    <definedName name="TMGO_RPCH" localSheetId="1">#REF!</definedName>
    <definedName name="TMGO_RPCH">#REF!</definedName>
    <definedName name="TMGXO" localSheetId="7">#REF!</definedName>
    <definedName name="TMGXO" localSheetId="1">#REF!</definedName>
    <definedName name="TMGXO">#REF!</definedName>
    <definedName name="TMGXO_D" localSheetId="7">#REF!</definedName>
    <definedName name="TMGXO_D" localSheetId="1">#REF!</definedName>
    <definedName name="TMGXO_D">#REF!</definedName>
    <definedName name="TMGXO_DPCH" localSheetId="7">#REF!</definedName>
    <definedName name="TMGXO_DPCH" localSheetId="1">#REF!</definedName>
    <definedName name="TMGXO_DPCH">#REF!</definedName>
    <definedName name="TMGXO_R" localSheetId="7">#REF!</definedName>
    <definedName name="TMGXO_R" localSheetId="1">#REF!</definedName>
    <definedName name="TMGXO_R">#REF!</definedName>
    <definedName name="TMGXO_RPCH" localSheetId="7">#REF!</definedName>
    <definedName name="TMGXO_RPCH" localSheetId="1">#REF!</definedName>
    <definedName name="TMGXO_RPCH">#REF!</definedName>
    <definedName name="TMS" localSheetId="7">#REF!</definedName>
    <definedName name="TMS" localSheetId="1">#REF!</definedName>
    <definedName name="TMS">#REF!</definedName>
    <definedName name="TOC" localSheetId="7">#REF!</definedName>
    <definedName name="TOC" localSheetId="1">#REF!</definedName>
    <definedName name="TOC">#REF!</definedName>
    <definedName name="TODO">[41]BCC!$A$1:$N$821,[41]BCC!$A$822:$N$1624</definedName>
    <definedName name="TOTAL">#N/A</definedName>
    <definedName name="Trade" localSheetId="7">#REF!</definedName>
    <definedName name="Trade" localSheetId="1">#REF!</definedName>
    <definedName name="Trade">#REF!</definedName>
    <definedName name="TRADE3" localSheetId="7">[9]Trade!#REF!</definedName>
    <definedName name="TRADE3" localSheetId="1">[9]Trade!#REF!</definedName>
    <definedName name="TRADE3">[9]Trade!#REF!</definedName>
    <definedName name="TRIGO" localSheetId="7">#REF!</definedName>
    <definedName name="TRIGO" localSheetId="1">#REF!</definedName>
    <definedName name="TRIGO">#REF!</definedName>
    <definedName name="TX" localSheetId="7">#REF!</definedName>
    <definedName name="TX" localSheetId="1">#REF!</definedName>
    <definedName name="TX">#REF!</definedName>
    <definedName name="TX_D" localSheetId="7">#REF!</definedName>
    <definedName name="TX_D" localSheetId="1">#REF!</definedName>
    <definedName name="TX_D">#REF!</definedName>
    <definedName name="TX_DPCH" localSheetId="7">#REF!</definedName>
    <definedName name="TX_DPCH" localSheetId="1">#REF!</definedName>
    <definedName name="TX_DPCH">#REF!</definedName>
    <definedName name="TX_R" localSheetId="7">#REF!</definedName>
    <definedName name="TX_R" localSheetId="1">#REF!</definedName>
    <definedName name="TX_R">#REF!</definedName>
    <definedName name="TX_RPCH" localSheetId="7">#REF!</definedName>
    <definedName name="TX_RPCH" localSheetId="1">#REF!</definedName>
    <definedName name="TX_RPCH">#REF!</definedName>
    <definedName name="TXG" localSheetId="7">#REF!</definedName>
    <definedName name="TXG" localSheetId="1">#REF!</definedName>
    <definedName name="TXG">#REF!</definedName>
    <definedName name="TXG_D">#N/A</definedName>
    <definedName name="TXG_DPCH" localSheetId="7">#REF!</definedName>
    <definedName name="TXG_DPCH" localSheetId="1">#REF!</definedName>
    <definedName name="TXG_DPCH">#REF!</definedName>
    <definedName name="TXG_R" localSheetId="7">#REF!</definedName>
    <definedName name="TXG_R" localSheetId="1">#REF!</definedName>
    <definedName name="TXG_R">#REF!</definedName>
    <definedName name="TXG_RPCH" localSheetId="7">#REF!</definedName>
    <definedName name="TXG_RPCH" localSheetId="1">#REF!</definedName>
    <definedName name="TXG_RPCH">#REF!</definedName>
    <definedName name="TXGO">#N/A</definedName>
    <definedName name="TXGO_D" localSheetId="7">#REF!</definedName>
    <definedName name="TXGO_D" localSheetId="1">#REF!</definedName>
    <definedName name="TXGO_D">#REF!</definedName>
    <definedName name="TXGO_DPCH" localSheetId="7">#REF!</definedName>
    <definedName name="TXGO_DPCH" localSheetId="1">#REF!</definedName>
    <definedName name="TXGO_DPCH">#REF!</definedName>
    <definedName name="TXGO_R" localSheetId="7">#REF!</definedName>
    <definedName name="TXGO_R" localSheetId="1">#REF!</definedName>
    <definedName name="TXGO_R">#REF!</definedName>
    <definedName name="TXGO_RPCH" localSheetId="7">#REF!</definedName>
    <definedName name="TXGO_RPCH" localSheetId="1">#REF!</definedName>
    <definedName name="TXGO_RPCH">#REF!</definedName>
    <definedName name="TXGXO" localSheetId="7">#REF!</definedName>
    <definedName name="TXGXO" localSheetId="1">#REF!</definedName>
    <definedName name="TXGXO">#REF!</definedName>
    <definedName name="TXGXO_D" localSheetId="7">#REF!</definedName>
    <definedName name="TXGXO_D" localSheetId="1">#REF!</definedName>
    <definedName name="TXGXO_D">#REF!</definedName>
    <definedName name="TXGXO_DPCH" localSheetId="7">#REF!</definedName>
    <definedName name="TXGXO_DPCH" localSheetId="1">#REF!</definedName>
    <definedName name="TXGXO_DPCH">#REF!</definedName>
    <definedName name="TXGXO_R" localSheetId="7">#REF!</definedName>
    <definedName name="TXGXO_R" localSheetId="1">#REF!</definedName>
    <definedName name="TXGXO_R">#REF!</definedName>
    <definedName name="TXGXO_RPCH" localSheetId="7">#REF!</definedName>
    <definedName name="TXGXO_RPCH" localSheetId="1">#REF!</definedName>
    <definedName name="TXGXO_RPCH">#REF!</definedName>
    <definedName name="TXS" localSheetId="7">#REF!</definedName>
    <definedName name="TXS" localSheetId="1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 localSheetId="7">#REF!</definedName>
    <definedName name="unemp_96Q3" localSheetId="1">#REF!</definedName>
    <definedName name="unemp_96Q3">#REF!</definedName>
    <definedName name="unemp_96Q4" localSheetId="7">#REF!</definedName>
    <definedName name="unemp_96Q4" localSheetId="1">#REF!</definedName>
    <definedName name="unemp_96Q4">#REF!</definedName>
    <definedName name="unemp_97Q1" localSheetId="7">#REF!</definedName>
    <definedName name="unemp_97Q1" localSheetId="1">#REF!</definedName>
    <definedName name="unemp_97Q1">#REF!</definedName>
    <definedName name="unemp_97Q2" localSheetId="7">#REF!</definedName>
    <definedName name="unemp_97Q2" localSheetId="1">#REF!</definedName>
    <definedName name="unemp_97Q2">#REF!</definedName>
    <definedName name="unemp_nat" localSheetId="7">#REF!</definedName>
    <definedName name="unemp_nat" localSheetId="1">#REF!</definedName>
    <definedName name="unemp_nat">#REF!</definedName>
    <definedName name="unemp_urbrural" localSheetId="7">#REF!</definedName>
    <definedName name="unemp_urbrural" localSheetId="1">#REF!</definedName>
    <definedName name="unemp_urbrural">#REF!</definedName>
    <definedName name="USDSR" localSheetId="7">#REF!</definedName>
    <definedName name="USDSR" localSheetId="1">#REF!</definedName>
    <definedName name="USDSR">#REF!</definedName>
    <definedName name="VENEZU">#N/A</definedName>
    <definedName name="VIAAEREA" localSheetId="7">#REF!</definedName>
    <definedName name="VIAAEREA" localSheetId="1">#REF!</definedName>
    <definedName name="VIAAEREA">#REF!</definedName>
    <definedName name="VTITLES" localSheetId="7">#REF!</definedName>
    <definedName name="VTITLES" localSheetId="1">#REF!</definedName>
    <definedName name="VTITLES">#REF!</definedName>
    <definedName name="wage_govt_sector" localSheetId="7">#REF!</definedName>
    <definedName name="wage_govt_sector" localSheetId="1">#REF!</definedName>
    <definedName name="wage_govt_sector">#REF!</definedName>
    <definedName name="WAPR" localSheetId="7">#REF!</definedName>
    <definedName name="WAPR" localSheetId="1">#REF!</definedName>
    <definedName name="WAPR">#REF!</definedName>
    <definedName name="WEO" localSheetId="7">#REF!</definedName>
    <definedName name="WEO" localSheetId="1">#REF!</definedName>
    <definedName name="WEO">#REF!</definedName>
    <definedName name="will" localSheetId="7">'[25]SPNF Acuerdo Incl. Int.'!will</definedName>
    <definedName name="will" localSheetId="1">'[25]SPNF Acuerdo Incl. Int.'!will</definedName>
    <definedName name="will">'[25]SPNF Acuerdo Incl. Int.'!will</definedName>
    <definedName name="WPCP33_D" localSheetId="7">#REF!</definedName>
    <definedName name="WPCP33_D" localSheetId="1">#REF!</definedName>
    <definedName name="WPCP33_D">#REF!</definedName>
    <definedName name="WPCP33pch" localSheetId="7">#REF!</definedName>
    <definedName name="WPCP33pch" localSheetId="1">#REF!</definedName>
    <definedName name="WPCP33pch">#REF!</definedName>
    <definedName name="wrn.BANKS." localSheetId="7" hidden="1">{#N/A,#N/A,FALSE,"BANKS"}</definedName>
    <definedName name="wrn.BANKS." localSheetId="0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hidden="1">{#N/A,#N/A,FALSE,"BANKS"}</definedName>
    <definedName name="wrn.BOP." localSheetId="7" hidden="1">{#N/A,#N/A,FALSE,"BOP"}</definedName>
    <definedName name="wrn.BOP." localSheetId="0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hidden="1">{#N/A,#N/A,FALSE,"BOP"}</definedName>
    <definedName name="wrn.BOP_MIDTERM." localSheetId="7" hidden="1">{"BOP_TAB",#N/A,FALSE,"N";"MIDTERM_TAB",#N/A,FALSE,"O"}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CREDIT." localSheetId="7" hidden="1">{#N/A,#N/A,FALSE,"CREDIT"}</definedName>
    <definedName name="wrn.CREDIT." localSheetId="0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hidden="1">{#N/A,#N/A,FALSE,"CREDIT"}</definedName>
    <definedName name="wrn.DEBTSVC." localSheetId="7" hidden="1">{#N/A,#N/A,FALSE,"DEBTSVC"}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hidden="1">{#N/A,#N/A,FALSE,"DEBTSVC"}</definedName>
    <definedName name="wrn.DEPO." localSheetId="7" hidden="1">{#N/A,#N/A,FALSE,"DEPO"}</definedName>
    <definedName name="wrn.DEPO." localSheetId="0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hidden="1">{#N/A,#N/A,FALSE,"DEPO"}</definedName>
    <definedName name="wrn.EXCISE." localSheetId="7" hidden="1">{#N/A,#N/A,FALSE,"EXCISE"}</definedName>
    <definedName name="wrn.EXCISE." localSheetId="0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hidden="1">{#N/A,#N/A,FALSE,"EXCISE"}</definedName>
    <definedName name="wrn.EXRATE." localSheetId="7" hidden="1">{#N/A,#N/A,FALSE,"EXRATE"}</definedName>
    <definedName name="wrn.EXRATE." localSheetId="0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hidden="1">{#N/A,#N/A,FALSE,"EXRATE"}</definedName>
    <definedName name="wrn.EXTDEBT." localSheetId="7" hidden="1">{#N/A,#N/A,FALSE,"EXTDEBT"}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hidden="1">{#N/A,#N/A,FALSE,"EXTDEBT"}</definedName>
    <definedName name="wrn.EXTRABUDGT." localSheetId="7" hidden="1">{#N/A,#N/A,FALSE,"EXTRABUDGT"}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hidden="1">{#N/A,#N/A,FALSE,"EXTRABUDGT"}</definedName>
    <definedName name="wrn.EXTRABUDGT2." localSheetId="7" hidden="1">{#N/A,#N/A,FALSE,"EXTRABUDGT2"}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hidden="1">{#N/A,#N/A,FALSE,"EXTRABUDGT2"}</definedName>
    <definedName name="wrn.GDP." localSheetId="7" hidden="1">{#N/A,#N/A,FALSE,"GDP_ORIGIN";#N/A,#N/A,FALSE,"EMP_POP"}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hidden="1">{#N/A,#N/A,FALSE,"GDP_ORIGIN";#N/A,#N/A,FALSE,"EMP_POP"}</definedName>
    <definedName name="wrn.GGOVT." localSheetId="7" hidden="1">{#N/A,#N/A,FALSE,"GGOVT"}</definedName>
    <definedName name="wrn.GGOVT." localSheetId="0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hidden="1">{#N/A,#N/A,FALSE,"GGOVT"}</definedName>
    <definedName name="wrn.GGOVT2." localSheetId="7" hidden="1">{#N/A,#N/A,FALSE,"GGOVT2"}</definedName>
    <definedName name="wrn.GGOVT2." localSheetId="0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hidden="1">{#N/A,#N/A,FALSE,"GGOVT2"}</definedName>
    <definedName name="wrn.GGOVTPC." localSheetId="7" hidden="1">{#N/A,#N/A,FALSE,"GGOVT%"}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hidden="1">{#N/A,#N/A,FALSE,"GGOVT%"}</definedName>
    <definedName name="wrn.INCOMETX." localSheetId="7" hidden="1">{#N/A,#N/A,FALSE,"INCOMETX"}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hidden="1">{#N/A,#N/A,FALSE,"INCOMETX"}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7" hidden="1">{#N/A,#N/A,FALSE,"INTERST"}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hidden="1">{#N/A,#N/A,FALSE,"INTERST"}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7" hidden="1">{"MONA",#N/A,FALSE,"S"}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hidden="1">{"MONA",#N/A,FALSE,"S"}</definedName>
    <definedName name="wrn.MS." localSheetId="7" hidden="1">{#N/A,#N/A,FALSE,"MS"}</definedName>
    <definedName name="wrn.MS." localSheetId="0" hidden="1">{#N/A,#N/A,FALSE,"MS"}</definedName>
    <definedName name="wrn.MS." localSheetId="1" hidden="1">{#N/A,#N/A,FALSE,"MS"}</definedName>
    <definedName name="wrn.MS." localSheetId="2" hidden="1">{#N/A,#N/A,FALSE,"MS"}</definedName>
    <definedName name="wrn.MS." hidden="1">{#N/A,#N/A,FALSE,"MS"}</definedName>
    <definedName name="wrn.NBG." localSheetId="7" hidden="1">{#N/A,#N/A,FALSE,"NBG"}</definedName>
    <definedName name="wrn.NBG." localSheetId="0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hidden="1">{#N/A,#N/A,FALSE,"NBG"}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7" hidden="1">{#N/A,#N/A,FALSE,"PCPI"}</definedName>
    <definedName name="wrn.PCPI." localSheetId="0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hidden="1">{#N/A,#N/A,FALSE,"PCPI"}</definedName>
    <definedName name="wrn.PENSION." localSheetId="7" hidden="1">{#N/A,#N/A,FALSE,"PENSION"}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hidden="1">{#N/A,#N/A,FALSE,"PENSION"}</definedName>
    <definedName name="wrn.PRUDENT." localSheetId="7" hidden="1">{#N/A,#N/A,FALSE,"PRUDENT"}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hidden="1">{#N/A,#N/A,FALSE,"PRUDENT"}</definedName>
    <definedName name="wrn.PUBLEXP." localSheetId="7" hidden="1">{#N/A,#N/A,FALSE,"PUBLEXP"}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hidden="1">{#N/A,#N/A,FALSE,"PUBLEXP"}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7" hidden="1">{#N/A,#N/A,FALSE,"REVSHARE"}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hidden="1">{#N/A,#N/A,FALSE,"REVSHARE"}</definedName>
    <definedName name="wrn.STATE." localSheetId="7" hidden="1">{#N/A,#N/A,FALSE,"STATE"}</definedName>
    <definedName name="wrn.STATE." localSheetId="0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hidden="1">{#N/A,#N/A,FALSE,"STATE"}</definedName>
    <definedName name="wrn.TAXARREARS." localSheetId="7" hidden="1">{#N/A,#N/A,FALSE,"TAXARREARS"}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hidden="1">{#N/A,#N/A,FALSE,"TAXARREARS"}</definedName>
    <definedName name="wrn.TAXPAYRS." localSheetId="7" hidden="1">{#N/A,#N/A,FALSE,"TAXPAYRS"}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hidden="1">{#N/A,#N/A,FALSE,"TAXPAYRS"}</definedName>
    <definedName name="wrn.TRADE." localSheetId="7" hidden="1">{#N/A,#N/A,FALSE,"TRADE"}</definedName>
    <definedName name="wrn.TRADE." localSheetId="0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hidden="1">{#N/A,#N/A,FALSE,"TRADE"}</definedName>
    <definedName name="wrn.TRANSPORT." localSheetId="7" hidden="1">{#N/A,#N/A,FALSE,"TRANPORT"}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hidden="1">{#N/A,#N/A,FALSE,"TRANPORT"}</definedName>
    <definedName name="wrn.UNEMPL." localSheetId="7" hidden="1">{#N/A,#N/A,FALSE,"EMP_POP";#N/A,#N/A,FALSE,"UNEMPL"}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hidden="1">{#N/A,#N/A,FALSE,"EMP_POP";#N/A,#N/A,FALSE,"UNEMPL"}</definedName>
    <definedName name="wrn.WAGES." localSheetId="7" hidden="1">{#N/A,#N/A,FALSE,"WAGES"}</definedName>
    <definedName name="wrn.WAGES." localSheetId="0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hidden="1">{#N/A,#N/A,FALSE,"WAGES"}</definedName>
    <definedName name="wrn.WEO." localSheetId="7" hidden="1">{"WEO",#N/A,FALSE,"T"}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hidden="1">{"WEO",#N/A,FALSE,"T"}</definedName>
    <definedName name="XBANANO" localSheetId="7">#REF!</definedName>
    <definedName name="XBANANO" localSheetId="1">#REF!</definedName>
    <definedName name="XBANANO">#REF!</definedName>
    <definedName name="XCAFE" localSheetId="7">#REF!</definedName>
    <definedName name="XCAFE" localSheetId="1">#REF!</definedName>
    <definedName name="XCAFE">#REF!</definedName>
    <definedName name="XGS" localSheetId="7">#REF!</definedName>
    <definedName name="XGS" localSheetId="1">#REF!</definedName>
    <definedName name="XGS">#REF!</definedName>
    <definedName name="XMENSUALES" localSheetId="7">#REF!</definedName>
    <definedName name="XMENSUALES" localSheetId="1">#REF!</definedName>
    <definedName name="XMENSUALES">#REF!</definedName>
    <definedName name="xxWRS_1">'[19]shared data'!$A$1:$A$77</definedName>
    <definedName name="xxWRS_2" localSheetId="7">#REF!</definedName>
    <definedName name="xxWRS_2" localSheetId="1">#REF!</definedName>
    <definedName name="xxWRS_2">#REF!</definedName>
    <definedName name="xxWRS_3" localSheetId="7">#REF!</definedName>
    <definedName name="xxWRS_3" localSheetId="1">#REF!</definedName>
    <definedName name="xxWRS_3">#REF!</definedName>
    <definedName name="xxWRS_4">[29]Q5!$A$1:$A$104</definedName>
    <definedName name="xxWRS_5">[29]Q6!$A$1:$A$160</definedName>
    <definedName name="xxWRS_6">[29]Q7!$A$1:$A$59</definedName>
    <definedName name="xxWRS_7">[29]Q5!$A$1:$A$109</definedName>
    <definedName name="xxWRS_8">[29]Q6!$A$1:$A$162</definedName>
    <definedName name="xxWRS_9">[29]Q7!$A$1:$A$61</definedName>
    <definedName name="XXX" localSheetId="7">#REF!</definedName>
    <definedName name="XXX" localSheetId="1">#REF!</definedName>
    <definedName name="XXX">#REF!</definedName>
    <definedName name="XXX1" localSheetId="7">#REF!</definedName>
    <definedName name="XXX1" localSheetId="1">#REF!</definedName>
    <definedName name="XXX1">#REF!</definedName>
    <definedName name="ycirr" localSheetId="7">#REF!</definedName>
    <definedName name="ycirr" localSheetId="1">#REF!</definedName>
    <definedName name="ycirr">#REF!</definedName>
    <definedName name="Year" localSheetId="7">#REF!</definedName>
    <definedName name="Year" localSheetId="1">#REF!</definedName>
    <definedName name="Year">#REF!</definedName>
    <definedName name="Years" localSheetId="7">#REF!</definedName>
    <definedName name="Years" localSheetId="1">#REF!</definedName>
    <definedName name="Years">#REF!</definedName>
    <definedName name="yenr" localSheetId="7">#REF!</definedName>
    <definedName name="yenr" localSheetId="1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 localSheetId="7">[1]Imp!#REF!</definedName>
    <definedName name="Z" localSheetId="1">[1]Imp!#REF!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5" l="1"/>
  <c r="I47" i="15"/>
  <c r="J46" i="15"/>
  <c r="I46" i="15"/>
  <c r="J45" i="15"/>
  <c r="I45" i="15"/>
  <c r="J44" i="15"/>
  <c r="I44" i="15"/>
  <c r="J43" i="15"/>
  <c r="I43" i="15"/>
  <c r="J42" i="15"/>
  <c r="I42" i="15"/>
  <c r="J41" i="15"/>
  <c r="J40" i="15"/>
  <c r="J39" i="15"/>
  <c r="I39" i="15"/>
  <c r="J38" i="15"/>
  <c r="J37" i="15"/>
  <c r="J36" i="15"/>
  <c r="J35" i="15"/>
  <c r="J30" i="15"/>
  <c r="I30" i="15"/>
  <c r="J29" i="15"/>
  <c r="I29" i="15"/>
  <c r="J28" i="15"/>
  <c r="I28" i="15"/>
  <c r="J27" i="15"/>
  <c r="I27" i="15"/>
  <c r="J26" i="15"/>
  <c r="I26" i="15"/>
  <c r="J25" i="15"/>
  <c r="I25" i="15"/>
  <c r="J24" i="15"/>
  <c r="I24" i="15"/>
  <c r="J23" i="15"/>
  <c r="I23" i="15"/>
  <c r="J22" i="15"/>
  <c r="I22" i="15"/>
  <c r="J21" i="15"/>
  <c r="I21" i="15"/>
  <c r="J20" i="15"/>
  <c r="I20" i="15"/>
  <c r="J19" i="15"/>
  <c r="I19" i="15"/>
  <c r="J18" i="15"/>
  <c r="I18" i="15"/>
  <c r="J17" i="15"/>
  <c r="I17" i="15"/>
  <c r="J16" i="15"/>
  <c r="I16" i="15"/>
  <c r="J15" i="15"/>
  <c r="I15" i="15"/>
  <c r="J14" i="15"/>
  <c r="I14" i="15"/>
  <c r="J13" i="15"/>
  <c r="I13" i="15"/>
  <c r="J12" i="15"/>
  <c r="I12" i="15"/>
  <c r="J11" i="15"/>
  <c r="I11" i="15"/>
  <c r="J10" i="15"/>
  <c r="I10" i="15"/>
  <c r="J9" i="15"/>
  <c r="I9" i="15"/>
  <c r="J8" i="15"/>
  <c r="I8" i="15"/>
  <c r="J7" i="15"/>
  <c r="I7" i="15"/>
  <c r="J6" i="15"/>
  <c r="I6" i="15"/>
  <c r="N48" i="14" l="1"/>
  <c r="M48" i="14"/>
  <c r="L48" i="14"/>
  <c r="K48" i="14"/>
  <c r="J48" i="14"/>
  <c r="N47" i="14"/>
  <c r="M47" i="14"/>
  <c r="L47" i="14"/>
  <c r="K47" i="14"/>
  <c r="J47" i="14"/>
  <c r="N46" i="14"/>
  <c r="M46" i="14"/>
  <c r="I46" i="14"/>
  <c r="H46" i="14"/>
  <c r="G46" i="14"/>
  <c r="L46" i="14" s="1"/>
  <c r="F46" i="14"/>
  <c r="K46" i="14" s="1"/>
  <c r="E46" i="14"/>
  <c r="J46" i="14" s="1"/>
  <c r="N45" i="14"/>
  <c r="M45" i="14"/>
  <c r="L45" i="14"/>
  <c r="K45" i="14"/>
  <c r="J45" i="14"/>
  <c r="N44" i="14"/>
  <c r="M44" i="14"/>
  <c r="L44" i="14"/>
  <c r="K44" i="14"/>
  <c r="J44" i="14"/>
  <c r="N43" i="14"/>
  <c r="M43" i="14"/>
  <c r="L43" i="14"/>
  <c r="K43" i="14"/>
  <c r="J43" i="14"/>
  <c r="N42" i="14"/>
  <c r="M42" i="14"/>
  <c r="L42" i="14"/>
  <c r="K42" i="14"/>
  <c r="J42" i="14"/>
  <c r="N41" i="14"/>
  <c r="M41" i="14"/>
  <c r="L41" i="14"/>
  <c r="K41" i="14"/>
  <c r="J41" i="14"/>
  <c r="N40" i="14"/>
  <c r="M40" i="14"/>
  <c r="L40" i="14"/>
  <c r="K40" i="14"/>
  <c r="J40" i="14"/>
  <c r="N39" i="14"/>
  <c r="M39" i="14"/>
  <c r="I39" i="14"/>
  <c r="H39" i="14"/>
  <c r="G39" i="14"/>
  <c r="L39" i="14" s="1"/>
  <c r="F39" i="14"/>
  <c r="K39" i="14" s="1"/>
  <c r="E39" i="14"/>
  <c r="J39" i="14" s="1"/>
  <c r="N38" i="14"/>
  <c r="M38" i="14"/>
  <c r="L38" i="14"/>
  <c r="K38" i="14"/>
  <c r="J38" i="14"/>
  <c r="N37" i="14"/>
  <c r="M37" i="14"/>
  <c r="L37" i="14"/>
  <c r="I37" i="14"/>
  <c r="H37" i="14"/>
  <c r="G37" i="14"/>
  <c r="F37" i="14"/>
  <c r="K37" i="14" s="1"/>
  <c r="E37" i="14"/>
  <c r="J37" i="14" s="1"/>
  <c r="N36" i="14"/>
  <c r="M36" i="14"/>
  <c r="L36" i="14"/>
  <c r="K36" i="14"/>
  <c r="J36" i="14"/>
  <c r="N35" i="14"/>
  <c r="M35" i="14"/>
  <c r="L35" i="14"/>
  <c r="K35" i="14"/>
  <c r="J35" i="14"/>
  <c r="N34" i="14"/>
  <c r="M34" i="14"/>
  <c r="L34" i="14"/>
  <c r="K34" i="14"/>
  <c r="J34" i="14"/>
  <c r="N33" i="14"/>
  <c r="M33" i="14"/>
  <c r="L33" i="14"/>
  <c r="K33" i="14"/>
  <c r="J33" i="14"/>
  <c r="N31" i="14"/>
  <c r="M31" i="14"/>
  <c r="L31" i="14"/>
  <c r="K31" i="14"/>
  <c r="J31" i="14"/>
  <c r="N30" i="14"/>
  <c r="M30" i="14"/>
  <c r="L30" i="14"/>
  <c r="K30" i="14"/>
  <c r="J30" i="14"/>
  <c r="N29" i="14"/>
  <c r="M29" i="14"/>
  <c r="L29" i="14"/>
  <c r="K29" i="14"/>
  <c r="J29" i="14"/>
  <c r="N28" i="14"/>
  <c r="M28" i="14"/>
  <c r="L28" i="14"/>
  <c r="K28" i="14"/>
  <c r="J28" i="14"/>
  <c r="N27" i="14"/>
  <c r="M27" i="14"/>
  <c r="L27" i="14"/>
  <c r="K27" i="14"/>
  <c r="J27" i="14"/>
  <c r="N26" i="14"/>
  <c r="M26" i="14"/>
  <c r="L26" i="14"/>
  <c r="K26" i="14"/>
  <c r="J26" i="14"/>
  <c r="N25" i="14"/>
  <c r="M25" i="14"/>
  <c r="L25" i="14"/>
  <c r="K25" i="14"/>
  <c r="J25" i="14"/>
  <c r="N24" i="14"/>
  <c r="M24" i="14"/>
  <c r="L24" i="14"/>
  <c r="K24" i="14"/>
  <c r="J24" i="14"/>
  <c r="N23" i="14"/>
  <c r="M23" i="14"/>
  <c r="L23" i="14"/>
  <c r="K23" i="14"/>
  <c r="J23" i="14"/>
  <c r="N22" i="14"/>
  <c r="M22" i="14"/>
  <c r="L22" i="14"/>
  <c r="K22" i="14"/>
  <c r="J22" i="14"/>
  <c r="N21" i="14"/>
  <c r="M21" i="14"/>
  <c r="L21" i="14"/>
  <c r="K21" i="14"/>
  <c r="J21" i="14"/>
  <c r="N20" i="14"/>
  <c r="M20" i="14"/>
  <c r="L20" i="14"/>
  <c r="K20" i="14"/>
  <c r="J20" i="14"/>
  <c r="N19" i="14"/>
  <c r="M19" i="14"/>
  <c r="L19" i="14"/>
  <c r="K19" i="14"/>
  <c r="J19" i="14"/>
  <c r="N18" i="14"/>
  <c r="M18" i="14"/>
  <c r="L18" i="14"/>
  <c r="K18" i="14"/>
  <c r="J18" i="14"/>
  <c r="N17" i="14"/>
  <c r="M17" i="14"/>
  <c r="L17" i="14"/>
  <c r="K17" i="14"/>
  <c r="J17" i="14"/>
  <c r="N16" i="14"/>
  <c r="M16" i="14"/>
  <c r="L16" i="14"/>
  <c r="K16" i="14"/>
  <c r="J16" i="14"/>
  <c r="N15" i="14"/>
  <c r="M15" i="14"/>
  <c r="L15" i="14"/>
  <c r="K15" i="14"/>
  <c r="J15" i="14"/>
  <c r="N14" i="14"/>
  <c r="M14" i="14"/>
  <c r="L14" i="14"/>
  <c r="K14" i="14"/>
  <c r="J14" i="14"/>
  <c r="N13" i="14"/>
  <c r="M13" i="14"/>
  <c r="L13" i="14"/>
  <c r="K13" i="14"/>
  <c r="J13" i="14"/>
  <c r="L12" i="14"/>
  <c r="K12" i="14"/>
  <c r="J12" i="14"/>
  <c r="I12" i="14"/>
  <c r="N12" i="14" s="1"/>
  <c r="H12" i="14"/>
  <c r="M12" i="14" s="1"/>
  <c r="G12" i="14"/>
  <c r="F12" i="14"/>
  <c r="E12" i="14"/>
  <c r="N11" i="14"/>
  <c r="M11" i="14"/>
  <c r="L11" i="14"/>
  <c r="K11" i="14"/>
  <c r="J11" i="14"/>
  <c r="N10" i="14"/>
  <c r="M10" i="14"/>
  <c r="L10" i="14"/>
  <c r="K10" i="14"/>
  <c r="J10" i="14"/>
  <c r="N9" i="14"/>
  <c r="M9" i="14"/>
  <c r="I9" i="14"/>
  <c r="H9" i="14"/>
  <c r="H49" i="14" s="1"/>
  <c r="M49" i="14" s="1"/>
  <c r="G9" i="14"/>
  <c r="L9" i="14" s="1"/>
  <c r="F9" i="14"/>
  <c r="F49" i="14" s="1"/>
  <c r="K49" i="14" s="1"/>
  <c r="E9" i="14"/>
  <c r="J9" i="14" s="1"/>
  <c r="N39" i="13"/>
  <c r="M39" i="13"/>
  <c r="L39" i="13"/>
  <c r="K39" i="13"/>
  <c r="J39" i="13"/>
  <c r="N38" i="13"/>
  <c r="M38" i="13"/>
  <c r="L38" i="13"/>
  <c r="K38" i="13"/>
  <c r="J38" i="13"/>
  <c r="N37" i="13"/>
  <c r="M37" i="13"/>
  <c r="L37" i="13"/>
  <c r="K37" i="13"/>
  <c r="J37" i="13"/>
  <c r="N36" i="13"/>
  <c r="M36" i="13"/>
  <c r="L36" i="13"/>
  <c r="K36" i="13"/>
  <c r="J36" i="13"/>
  <c r="N35" i="13"/>
  <c r="M35" i="13"/>
  <c r="L35" i="13"/>
  <c r="K35" i="13"/>
  <c r="J35" i="13"/>
  <c r="N34" i="13"/>
  <c r="M34" i="13"/>
  <c r="L34" i="13"/>
  <c r="K34" i="13"/>
  <c r="J34" i="13"/>
  <c r="N33" i="13"/>
  <c r="M33" i="13"/>
  <c r="L33" i="13"/>
  <c r="K33" i="13"/>
  <c r="J33" i="13"/>
  <c r="N32" i="13"/>
  <c r="M32" i="13"/>
  <c r="L32" i="13"/>
  <c r="K32" i="13"/>
  <c r="J32" i="13"/>
  <c r="N31" i="13"/>
  <c r="M31" i="13"/>
  <c r="L31" i="13"/>
  <c r="K31" i="13"/>
  <c r="J31" i="13"/>
  <c r="N30" i="13"/>
  <c r="M30" i="13"/>
  <c r="L30" i="13"/>
  <c r="K30" i="13"/>
  <c r="J30" i="13"/>
  <c r="N29" i="13"/>
  <c r="M29" i="13"/>
  <c r="L29" i="13"/>
  <c r="K29" i="13"/>
  <c r="J29" i="13"/>
  <c r="N28" i="13"/>
  <c r="M28" i="13"/>
  <c r="L28" i="13"/>
  <c r="K28" i="13"/>
  <c r="J28" i="13"/>
  <c r="N27" i="13"/>
  <c r="M27" i="13"/>
  <c r="L27" i="13"/>
  <c r="K27" i="13"/>
  <c r="J27" i="13"/>
  <c r="N26" i="13"/>
  <c r="M26" i="13"/>
  <c r="L26" i="13"/>
  <c r="K26" i="13"/>
  <c r="J26" i="13"/>
  <c r="N25" i="13"/>
  <c r="M25" i="13"/>
  <c r="L25" i="13"/>
  <c r="K25" i="13"/>
  <c r="J25" i="13"/>
  <c r="N24" i="13"/>
  <c r="M24" i="13"/>
  <c r="L24" i="13"/>
  <c r="K24" i="13"/>
  <c r="J24" i="13"/>
  <c r="N23" i="13"/>
  <c r="M23" i="13"/>
  <c r="L23" i="13"/>
  <c r="K23" i="13"/>
  <c r="J23" i="13"/>
  <c r="N22" i="13"/>
  <c r="M22" i="13"/>
  <c r="L22" i="13"/>
  <c r="K22" i="13"/>
  <c r="J22" i="13"/>
  <c r="N21" i="13"/>
  <c r="M21" i="13"/>
  <c r="L21" i="13"/>
  <c r="K21" i="13"/>
  <c r="J21" i="13"/>
  <c r="N20" i="13"/>
  <c r="M20" i="13"/>
  <c r="L20" i="13"/>
  <c r="K20" i="13"/>
  <c r="J20" i="13"/>
  <c r="N19" i="13"/>
  <c r="M19" i="13"/>
  <c r="L19" i="13"/>
  <c r="K19" i="13"/>
  <c r="J19" i="13"/>
  <c r="N18" i="13"/>
  <c r="M18" i="13"/>
  <c r="L18" i="13"/>
  <c r="K18" i="13"/>
  <c r="J18" i="13"/>
  <c r="N17" i="13"/>
  <c r="M17" i="13"/>
  <c r="L17" i="13"/>
  <c r="K17" i="13"/>
  <c r="J17" i="13"/>
  <c r="N16" i="13"/>
  <c r="M16" i="13"/>
  <c r="L16" i="13"/>
  <c r="K16" i="13"/>
  <c r="J16" i="13"/>
  <c r="N15" i="13"/>
  <c r="M15" i="13"/>
  <c r="L15" i="13"/>
  <c r="K15" i="13"/>
  <c r="J15" i="13"/>
  <c r="N14" i="13"/>
  <c r="M14" i="13"/>
  <c r="L14" i="13"/>
  <c r="K14" i="13"/>
  <c r="J14" i="13"/>
  <c r="N13" i="13"/>
  <c r="M13" i="13"/>
  <c r="L13" i="13"/>
  <c r="K13" i="13"/>
  <c r="J13" i="13"/>
  <c r="N12" i="13"/>
  <c r="M12" i="13"/>
  <c r="L12" i="13"/>
  <c r="K12" i="13"/>
  <c r="J12" i="13"/>
  <c r="N11" i="13"/>
  <c r="M11" i="13"/>
  <c r="L11" i="13"/>
  <c r="K11" i="13"/>
  <c r="J11" i="13"/>
  <c r="M30" i="12"/>
  <c r="L30" i="12"/>
  <c r="K30" i="12"/>
  <c r="J30" i="12"/>
  <c r="I30" i="12"/>
  <c r="M29" i="12"/>
  <c r="L29" i="12"/>
  <c r="K29" i="12"/>
  <c r="J29" i="12"/>
  <c r="I29" i="12"/>
  <c r="M28" i="12"/>
  <c r="L28" i="12"/>
  <c r="K28" i="12"/>
  <c r="J28" i="12"/>
  <c r="I28" i="12"/>
  <c r="M27" i="12"/>
  <c r="L27" i="12"/>
  <c r="K27" i="12"/>
  <c r="J27" i="12"/>
  <c r="I27" i="12"/>
  <c r="M26" i="12"/>
  <c r="L26" i="12"/>
  <c r="K26" i="12"/>
  <c r="J26" i="12"/>
  <c r="I26" i="12"/>
  <c r="M25" i="12"/>
  <c r="L25" i="12"/>
  <c r="K25" i="12"/>
  <c r="J25" i="12"/>
  <c r="I25" i="12"/>
  <c r="M24" i="12"/>
  <c r="L24" i="12"/>
  <c r="K24" i="12"/>
  <c r="J24" i="12"/>
  <c r="I24" i="12"/>
  <c r="M23" i="12"/>
  <c r="L23" i="12"/>
  <c r="K23" i="12"/>
  <c r="J23" i="12"/>
  <c r="I23" i="12"/>
  <c r="M22" i="12"/>
  <c r="L22" i="12"/>
  <c r="K22" i="12"/>
  <c r="J22" i="12"/>
  <c r="I22" i="12"/>
  <c r="M21" i="12"/>
  <c r="L21" i="12"/>
  <c r="K21" i="12"/>
  <c r="J21" i="12"/>
  <c r="I21" i="12"/>
  <c r="M20" i="12"/>
  <c r="L20" i="12"/>
  <c r="K20" i="12"/>
  <c r="J20" i="12"/>
  <c r="I20" i="12"/>
  <c r="M19" i="12"/>
  <c r="L19" i="12"/>
  <c r="K19" i="12"/>
  <c r="J19" i="12"/>
  <c r="I19" i="12"/>
  <c r="M18" i="12"/>
  <c r="L18" i="12"/>
  <c r="K18" i="12"/>
  <c r="J18" i="12"/>
  <c r="I18" i="12"/>
  <c r="M17" i="12"/>
  <c r="L17" i="12"/>
  <c r="K17" i="12"/>
  <c r="J17" i="12"/>
  <c r="I17" i="12"/>
  <c r="M16" i="12"/>
  <c r="L16" i="12"/>
  <c r="K16" i="12"/>
  <c r="J16" i="12"/>
  <c r="I16" i="12"/>
  <c r="M15" i="12"/>
  <c r="L15" i="12"/>
  <c r="K15" i="12"/>
  <c r="J15" i="12"/>
  <c r="I15" i="12"/>
  <c r="M14" i="12"/>
  <c r="L14" i="12"/>
  <c r="K14" i="12"/>
  <c r="J14" i="12"/>
  <c r="I14" i="12"/>
  <c r="M13" i="12"/>
  <c r="L13" i="12"/>
  <c r="K13" i="12"/>
  <c r="J13" i="12"/>
  <c r="I13" i="12"/>
  <c r="M12" i="12"/>
  <c r="L12" i="12"/>
  <c r="K12" i="12"/>
  <c r="J12" i="12"/>
  <c r="I12" i="12"/>
  <c r="M11" i="12"/>
  <c r="L11" i="12"/>
  <c r="K11" i="12"/>
  <c r="J11" i="12"/>
  <c r="I11" i="12"/>
  <c r="E26" i="11"/>
  <c r="E34" i="11" s="1"/>
  <c r="D26" i="11"/>
  <c r="D34" i="11" s="1"/>
  <c r="C26" i="11"/>
  <c r="E13" i="11"/>
  <c r="D13" i="11"/>
  <c r="C13" i="11"/>
  <c r="C34" i="11" s="1"/>
  <c r="K9" i="14" l="1"/>
  <c r="G49" i="14"/>
  <c r="L49" i="14" s="1"/>
  <c r="I49" i="14"/>
  <c r="N49" i="14" s="1"/>
  <c r="E49" i="14"/>
  <c r="J49" i="14" s="1"/>
  <c r="D18" i="10" l="1"/>
  <c r="E12" i="10" l="1"/>
  <c r="F12" i="10"/>
  <c r="E13" i="10"/>
  <c r="F13" i="10"/>
  <c r="E14" i="10"/>
  <c r="F14" i="10"/>
  <c r="C15" i="10"/>
  <c r="C17" i="10" s="1"/>
  <c r="C18" i="10" s="1"/>
  <c r="D15" i="10"/>
  <c r="D17" i="10" s="1"/>
  <c r="E16" i="10"/>
  <c r="F16" i="10"/>
  <c r="F15" i="10" l="1"/>
  <c r="E15" i="10"/>
  <c r="F17" i="10"/>
  <c r="E17" i="10"/>
  <c r="E18" i="10" s="1"/>
</calcChain>
</file>

<file path=xl/sharedStrings.xml><?xml version="1.0" encoding="utf-8"?>
<sst xmlns="http://schemas.openxmlformats.org/spreadsheetml/2006/main" count="560" uniqueCount="336">
  <si>
    <t>DGA</t>
  </si>
  <si>
    <t>Arancel</t>
  </si>
  <si>
    <t>ITBIS</t>
  </si>
  <si>
    <t>Alcoholes</t>
  </si>
  <si>
    <t>Tabaco</t>
  </si>
  <si>
    <t>Impuesto adicional de RD$2.0 al consumo de gasoil y gasolina premium-regular</t>
  </si>
  <si>
    <t>Otros</t>
  </si>
  <si>
    <t>DGII</t>
  </si>
  <si>
    <t>Accesorios sobre los Impuestos a  los Ingresos</t>
  </si>
  <si>
    <t>Patrimonio</t>
  </si>
  <si>
    <t>Ingresos por diferencial del gas licuado de petróleo</t>
  </si>
  <si>
    <t>Contribución a la Seguridad Social</t>
  </si>
  <si>
    <t>PROMESE</t>
  </si>
  <si>
    <t>Tasas por Expedición y Renovación de Pasaportes</t>
  </si>
  <si>
    <t>Partidas</t>
  </si>
  <si>
    <t>TN</t>
  </si>
  <si>
    <t>Ingresos directosde las Inst. Centralizadas en la CUT</t>
  </si>
  <si>
    <t>Absoluta</t>
  </si>
  <si>
    <t>Relativa</t>
  </si>
  <si>
    <t>Oro (US$/Oz)</t>
  </si>
  <si>
    <t>Petróleo WTI (US$ por barril)</t>
  </si>
  <si>
    <t>Inflación EE.UU. (promedio)</t>
  </si>
  <si>
    <t>ISC Ad Valorem sobre Hidrocarburos (Ley No. 557-05)</t>
  </si>
  <si>
    <t>ISC Especifico sobre Hidrocarburos (Ley No. 112-00)</t>
  </si>
  <si>
    <t>Otros Impuestos sobre los Ingresos</t>
  </si>
  <si>
    <t>Impuestos sobre los Ingresos de las Empresas</t>
  </si>
  <si>
    <t>Impuestos sobre la Renta de las Personas</t>
  </si>
  <si>
    <t>PGE 2025</t>
  </si>
  <si>
    <t>PGE 2026</t>
  </si>
  <si>
    <t>Total</t>
  </si>
  <si>
    <t>PIB real (Indice 2007=100)</t>
  </si>
  <si>
    <t>Crecimiento del PIB real</t>
  </si>
  <si>
    <t>PIB nominal (Millones RD$)</t>
  </si>
  <si>
    <t>Crecimiento del PIB nominal</t>
  </si>
  <si>
    <t>PIB nominal (Millones de US$)</t>
  </si>
  <si>
    <t>Crecimiento del PIB nominal en US$</t>
  </si>
  <si>
    <t>Inflación (promedio)</t>
  </si>
  <si>
    <t>Inflación (diciembre)</t>
  </si>
  <si>
    <t>Crecimiento deflactor PIB</t>
  </si>
  <si>
    <t>Tasa de cambio (promedio)</t>
  </si>
  <si>
    <t>Tasa de variación (%)</t>
  </si>
  <si>
    <t>Nickel (US$/TM)</t>
  </si>
  <si>
    <t>Carbón mineral API2 CIF ARA (US$/TM)</t>
  </si>
  <si>
    <t>Crecimiento PIB real EE.UU (%)</t>
  </si>
  <si>
    <t>Inflación EE.UU. (diciembre)</t>
  </si>
  <si>
    <t>Comparativo Panorama Macroeconómico para 2026</t>
  </si>
  <si>
    <t>Meta de inflación (±1)</t>
  </si>
  <si>
    <t>MM Ago 2024
(PGE 2025)</t>
  </si>
  <si>
    <t>MM Ago 2025
(PGE 2026)</t>
  </si>
  <si>
    <t>Variables Locales</t>
  </si>
  <si>
    <t>Variables Internacionales</t>
  </si>
  <si>
    <t>- % del PIB utilizando el PIB Nominal del Marco Macroeconómico actualizado en agosto 2025.</t>
  </si>
  <si>
    <t>- PGE 2025 elaborado en septiembre 2024, y PGE 2026 elaborado en septiembre 2025.</t>
  </si>
  <si>
    <t>Notas:</t>
  </si>
  <si>
    <t xml:space="preserve">% del PIB </t>
  </si>
  <si>
    <t xml:space="preserve">Total </t>
  </si>
  <si>
    <t>Subtotal</t>
  </si>
  <si>
    <t>Variación
PGE 2026/ PGE 2025</t>
  </si>
  <si>
    <t>Fuente: DART del MHE</t>
  </si>
  <si>
    <t>PIB Nominal</t>
  </si>
  <si>
    <t>En millones RD$</t>
  </si>
  <si>
    <t>Proyecciones</t>
  </si>
  <si>
    <t>MGMP - PGE 2025</t>
  </si>
  <si>
    <t>Cambios desde PGE 2025 al PGE 2026</t>
  </si>
  <si>
    <t>Efecto de Decisiones de Política</t>
  </si>
  <si>
    <t>Subsidio eléctrico</t>
  </si>
  <si>
    <t>Subvenciones a combustibles</t>
  </si>
  <si>
    <t>Transferencias a gobiernos locales</t>
  </si>
  <si>
    <r>
      <t>Remuneraciones</t>
    </r>
    <r>
      <rPr>
        <vertAlign val="superscript"/>
        <sz val="11"/>
        <color theme="1"/>
        <rFont val="Times New Roman"/>
        <family val="1"/>
      </rPr>
      <t>/1</t>
    </r>
  </si>
  <si>
    <t>de las cuales: Ministerio de Interior y Policía</t>
  </si>
  <si>
    <t>Ministerio de defensa</t>
  </si>
  <si>
    <r>
      <t>Gastos de capital</t>
    </r>
    <r>
      <rPr>
        <vertAlign val="superscript"/>
        <sz val="11"/>
        <color theme="1"/>
        <rFont val="Times New Roman"/>
        <family val="1"/>
      </rPr>
      <t>/2</t>
    </r>
  </si>
  <si>
    <t>Asignaciones a otros Poderes del Estado y otros organismos constitucionales</t>
  </si>
  <si>
    <t>Transferencias a Servicio Nacional de Salud</t>
  </si>
  <si>
    <t>Transferencias a Tesorería de la Seguridad Social</t>
  </si>
  <si>
    <t>Otras decisiones de política</t>
  </si>
  <si>
    <t>Efecto de variaciones en parámetros</t>
  </si>
  <si>
    <r>
      <t>4.1% PIB a Educación</t>
    </r>
    <r>
      <rPr>
        <i/>
        <vertAlign val="superscript"/>
        <sz val="11"/>
        <color theme="1"/>
        <rFont val="Times New Roman"/>
        <family val="1"/>
      </rPr>
      <t>/3</t>
    </r>
  </si>
  <si>
    <r>
      <t>Prestaciones de seguridad social</t>
    </r>
    <r>
      <rPr>
        <vertAlign val="superscript"/>
        <sz val="11"/>
        <color theme="1"/>
        <rFont val="Times New Roman"/>
        <family val="1"/>
      </rPr>
      <t>/4</t>
    </r>
  </si>
  <si>
    <t>Gasto asociado a recursos de captación Directa de las instituciones</t>
  </si>
  <si>
    <t>Junta Central Electoral</t>
  </si>
  <si>
    <t>de los cuales: transferencias a partidos políticos</t>
  </si>
  <si>
    <t>Intereses de la deuda pública</t>
  </si>
  <si>
    <t>Variaciones totales</t>
  </si>
  <si>
    <t>MGMP - PGE 2026</t>
  </si>
  <si>
    <t>1/ Solo incluye remuneraciones del poder ejecutivo, excluye MINERD y gasto asociado a recursos de captación directa de las instituciones</t>
  </si>
  <si>
    <t>2/ Componente vinculado a incremento como proporción del PIB del gasto de capital</t>
  </si>
  <si>
    <t>3/ Ministerio de Educación y MESCyT</t>
  </si>
  <si>
    <t>4/ Solo incluye las prestaciones pagadas por el capítulo 0999 y las del Ministerio de Defensa</t>
  </si>
  <si>
    <t>/ Las proyecciones de cada elemento mencionado en la tabla son excluyentes entre sí</t>
  </si>
  <si>
    <t>PIB Nominal 2025</t>
  </si>
  <si>
    <t>PIB Nominal 2026</t>
  </si>
  <si>
    <t>Valores en millones RD$ y cómo % del PIB</t>
  </si>
  <si>
    <t>PIB Nominal 2027</t>
  </si>
  <si>
    <t>Detalle
Título - Subtítulo - Grupo</t>
  </si>
  <si>
    <r>
      <t>Presupuesto Vigente 2025</t>
    </r>
    <r>
      <rPr>
        <b/>
        <vertAlign val="superscript"/>
        <sz val="11"/>
        <color theme="0"/>
        <rFont val="Times New Roman"/>
        <family val="1"/>
      </rPr>
      <t>/1</t>
    </r>
  </si>
  <si>
    <t>Proyecto PGE 2026</t>
  </si>
  <si>
    <t>% PIB 2025*</t>
  </si>
  <si>
    <t>% PIB 2026*</t>
  </si>
  <si>
    <t>PIB Nominal 2028</t>
  </si>
  <si>
    <t>% PIB 2027*</t>
  </si>
  <si>
    <t>% PIB 2028*</t>
  </si>
  <si>
    <t>% PIB 2029*</t>
  </si>
  <si>
    <t>PIB Nominal 2029</t>
  </si>
  <si>
    <t>6 = 1/PIB</t>
  </si>
  <si>
    <t>7 = 2/PIB</t>
  </si>
  <si>
    <t>8 = 3/PIB</t>
  </si>
  <si>
    <t>9 = 4/PIB</t>
  </si>
  <si>
    <t>10 = 5/PIB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</si>
  <si>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</si>
  <si>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</si>
  <si>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</si>
  <si>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</si>
  <si>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</si>
  <si>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</si>
  <si>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</si>
  <si>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</si>
  <si>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</si>
  <si>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</si>
  <si>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</si>
  <si>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</si>
  <si>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</si>
  <si>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</si>
  <si>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</si>
  <si>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</si>
  <si>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</si>
  <si>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</si>
  <si>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2.2.8 - Gastos de capital, reserva presupuestaria</t>
  </si>
  <si>
    <t>Total General</t>
  </si>
  <si>
    <t>* El PIB utilizado corresponde a la revisión de 26/09/2025 del Panorama Macroeconómico</t>
  </si>
  <si>
    <t>1/ Presupuesto vigente al 25 de septiembre 2025</t>
  </si>
  <si>
    <t>Detalle
Finalidad - Función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</si>
  <si>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</si>
  <si>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</si>
  <si>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</si>
  <si>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</si>
  <si>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</si>
  <si>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</si>
  <si>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</si>
  <si>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</si>
  <si>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</si>
  <si>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</si>
  <si>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</si>
  <si>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</si>
  <si>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</si>
  <si>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</si>
  <si>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</si>
  <si>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</si>
  <si>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</si>
  <si>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</si>
  <si>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3.3 - Cambio Climático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</si>
  <si>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</si>
  <si>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</si>
  <si>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</si>
  <si>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</si>
  <si>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</si>
  <si>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</si>
  <si>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4.6 - Equidad de género</t>
  </si>
  <si>
    <t>5 - INTERESES DE LA DEUDA PÚBLICA</t>
  </si>
  <si>
    <t>5.1 - Intereses y comisiones de deuda pública</t>
  </si>
  <si>
    <t>Total general</t>
  </si>
  <si>
    <t>Detalle
Poder - Capítulo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</si>
  <si>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</si>
  <si>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</si>
  <si>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</si>
  <si>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</si>
  <si>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</si>
  <si>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</si>
  <si>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</si>
  <si>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</si>
  <si>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 Y ECONOMIA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</si>
  <si>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</si>
  <si>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</si>
  <si>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</si>
  <si>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</si>
  <si>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</si>
  <si>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</si>
  <si>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</si>
  <si>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</si>
  <si>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</si>
  <si>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</si>
  <si>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</si>
  <si>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</si>
  <si>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</si>
  <si>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</si>
  <si>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ECONOMIA, PLANIFICACION Y DESARROLLO</t>
  </si>
  <si>
    <t>0221 - MINISTERIO DE ADMINISTRACIÓN PÚBLICA</t>
  </si>
  <si>
    <t>0222 - MINISTERIO DE ENERGIA Y MINAS</t>
  </si>
  <si>
    <t>0223 - MINISTERIO DE LA VIVIENDA, HABITAT Y EDIFICACIONES (MIVHED)</t>
  </si>
  <si>
    <t>0224 - MINISTERIO DE JUSTICIA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</si>
  <si>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</si>
  <si>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</si>
  <si>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</si>
  <si>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</si>
  <si>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</si>
  <si>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</si>
  <si>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</si>
  <si>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</si>
  <si>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0406 - OFICINA NACIONAL DE DEFENSA PUBLICA</t>
  </si>
  <si>
    <t>OTROS</t>
  </si>
  <si>
    <t>0998 - ADMINISTRACION DE DEUDA PUBLICA Y ACTIVOS FINANCIEROS</t>
  </si>
  <si>
    <t>0999 - ADMINISTRACION DE OBLIGACIONES DEL TESORO NACIONAL</t>
  </si>
  <si>
    <t>* El PIB utilizado corresponde a la revisión de 28/08/2023 del Panorama Macroeconómico</t>
  </si>
  <si>
    <t>Presupuesto vigente al 25 de septiembre 2023</t>
  </si>
  <si>
    <t>Recaudado 2024</t>
  </si>
  <si>
    <r>
      <t>Presupuesto Reformulado 2025</t>
    </r>
    <r>
      <rPr>
        <b/>
        <vertAlign val="superscript"/>
        <sz val="10"/>
        <color theme="0"/>
        <rFont val="Arial"/>
        <family val="2"/>
      </rPr>
      <t>1)</t>
    </r>
  </si>
  <si>
    <t>Presupuesto 2026</t>
  </si>
  <si>
    <t>Presupuesto 2027</t>
  </si>
  <si>
    <t>Presupuesto 2028</t>
  </si>
  <si>
    <t>Presupuesto 2029</t>
  </si>
  <si>
    <t>Variación Relativa</t>
  </si>
  <si>
    <t>Pres Ref. 2024 - Rec. 2023</t>
  </si>
  <si>
    <t>Pres. 2025 - Pres Ref. 2024</t>
  </si>
  <si>
    <t xml:space="preserve"> Del Sector Privado Interno</t>
  </si>
  <si>
    <t xml:space="preserve"> Del Gobierno Central</t>
  </si>
  <si>
    <t xml:space="preserve"> De Instituciones  Públicas Descentralizadas o Autónomas</t>
  </si>
  <si>
    <t xml:space="preserve"> De instituciones públicas de la seguridad social</t>
  </si>
  <si>
    <t xml:space="preserve"> De empresas públicas no financieras </t>
  </si>
  <si>
    <t xml:space="preserve"> De Instituciones Públicas Financieras No Monetarias </t>
  </si>
  <si>
    <t>Dividendos del Banco de Reservas</t>
  </si>
  <si>
    <t>Fondo Patrimonial de empresas Reformadas (FONPER)</t>
  </si>
  <si>
    <t xml:space="preserve"> Transferencias de capital recibidas de empresas públicas   no financieras nacionales (EDES)</t>
  </si>
  <si>
    <t>Intereses por Colocación de Inversiones Financieras</t>
  </si>
  <si>
    <t>Otros ingresos</t>
  </si>
  <si>
    <t xml:space="preserve">  Otros</t>
  </si>
  <si>
    <t>Total Ingresos</t>
  </si>
  <si>
    <t>Total Ingresos con directos de las inst . en CUT</t>
  </si>
  <si>
    <t>Donaciones</t>
  </si>
  <si>
    <t>Total Ingresos con Donaciones</t>
  </si>
  <si>
    <t>Fuente: Elaborado por la DGPLT del Ministerio de Hacienda en coordinación con las Instituciones Recaudadoras.</t>
  </si>
  <si>
    <t>1/ Estimación en base al total observado Enero-Julio 2025.</t>
  </si>
  <si>
    <t>Estimaciones Plurianuales de Ingresos Fiscales Presupuesto 2026-2029</t>
  </si>
  <si>
    <t>Clasificación Económica</t>
  </si>
  <si>
    <t>Millones RD$</t>
  </si>
  <si>
    <t>Reest. 2024 - Rec. 2023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</si>
  <si>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</si>
  <si>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</si>
  <si>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</si>
  <si>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</si>
  <si>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</si>
  <si>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</si>
  <si>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</si>
  <si>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</si>
  <si>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</si>
  <si>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 xml:space="preserve">- Impuesto a la Propiedad Inmobiliaria (IPI) 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</si>
  <si>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</si>
  <si>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</si>
  <si>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</si>
  <si>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</si>
  <si>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</si>
  <si>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</si>
  <si>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</si>
  <si>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</si>
  <si>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</si>
  <si>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</si>
  <si>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</si>
  <si>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</si>
  <si>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</si>
  <si>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Bebidas Alcohólicas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</si>
  <si>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</si>
  <si>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</si>
  <si>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</si>
  <si>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</si>
  <si>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</si>
  <si>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</si>
  <si>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</si>
  <si>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>- Fondo General</t>
  </si>
  <si>
    <t>- Recrusos de captación directa del Ministerio de Interior y Policía Ley No.80-99 Res No. 02-06</t>
  </si>
  <si>
    <t xml:space="preserve">- Imp. específico Bancas de Apuestas de Lotería  </t>
  </si>
  <si>
    <t>- Imp. específico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</si>
  <si>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</si>
  <si>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</si>
  <si>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</si>
  <si>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</si>
  <si>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Sobre las Exportaciones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</si>
  <si>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</si>
  <si>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</si>
  <si>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</si>
  <si>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</si>
  <si>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</si>
  <si>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</si>
  <si>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 xml:space="preserve">III) OTRAS CONTRIBUCIONES </t>
  </si>
  <si>
    <t>IV) TRANSFERENCIAS CORRIENTES</t>
  </si>
  <si>
    <t xml:space="preserve"> - 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</si>
  <si>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</si>
  <si>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</si>
  <si>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</si>
  <si>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</si>
  <si>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</si>
  <si>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V) INGRESOS POR CONTRAPRESTACION</t>
  </si>
  <si>
    <t>- Ventas de Bienes y Servicios</t>
  </si>
  <si>
    <t>- Ventas de Mercancías del Estado</t>
  </si>
  <si>
    <t>- PROMESE</t>
  </si>
  <si>
    <t>- Otras Ventas de Mercancías del Gobierno Central</t>
  </si>
  <si>
    <t>- Ingresos de las Inst. Centralizadas en mercancías en la CUT</t>
  </si>
  <si>
    <t>- Otras Ventas</t>
  </si>
  <si>
    <t>- Ventas de Servicios del Estado</t>
  </si>
  <si>
    <t>- Otras Ventas de Servicios del Gobierno Central</t>
  </si>
  <si>
    <t>- Ingresos de las Inst. Centralizadas en Servicios en la CUT</t>
  </si>
  <si>
    <t>- Tasas</t>
  </si>
  <si>
    <t>- Tarjetas de Turismo</t>
  </si>
  <si>
    <t>- Expedición y Renovación de Pasaportes</t>
  </si>
  <si>
    <t>- Derechos Administrativos</t>
  </si>
  <si>
    <t>- Arrendamientos</t>
  </si>
  <si>
    <t>VI) OTROS INGRESOS</t>
  </si>
  <si>
    <t>- Rentas de la Propiedad</t>
  </si>
  <si>
    <t>- Dividendos por Inversiones Empresariales</t>
  </si>
  <si>
    <t>- Intereses</t>
  </si>
  <si>
    <t>- Arriendo de Activos Tangibles No Producidos</t>
  </si>
  <si>
    <t>- Ingresos por Tenencia de Activos Financieros  (Instrumentos Derivados)</t>
  </si>
  <si>
    <t>- Multas y Sanciones</t>
  </si>
  <si>
    <t>- Recursos de  captación directa  de la Procuraduria General de la República</t>
  </si>
  <si>
    <t>- Ingresos Diversos</t>
  </si>
  <si>
    <t>- Ingresos por diferencial del gas licuado de petróleo</t>
  </si>
  <si>
    <t>B)  INGRESOS DE CAPITAL</t>
  </si>
  <si>
    <t>- Ventas de Activos No Financieros</t>
  </si>
  <si>
    <t xml:space="preserve">  - Transferencias Capital</t>
  </si>
  <si>
    <t>- Transferencias de capital recibidas de empresas públicas no financieras nacionales (EDES)</t>
  </si>
  <si>
    <t>Valores en % PIB</t>
  </si>
  <si>
    <t>Variación 
Pres. 2025 - Pres. ref. 20224</t>
  </si>
  <si>
    <t>- Impuesto a la Propiedad Inmobiliaria (IPI)</t>
  </si>
  <si>
    <t xml:space="preserve">IV) TRANSFERENCIAS </t>
  </si>
  <si>
    <t>V1) OTROS INGRESOS</t>
  </si>
  <si>
    <t>Tabla 2. Estimación Plurianual de Ingresos Fiscales 2024-2029</t>
  </si>
  <si>
    <t>Por Oficina Recaudadora</t>
  </si>
  <si>
    <t>Tabla 3. Estimación Plurianual de Ingresos Fiscales 2024-2029</t>
  </si>
  <si>
    <r>
      <t>Millones RD$</t>
    </r>
    <r>
      <rPr>
        <vertAlign val="superscript"/>
        <sz val="11"/>
        <color indexed="8"/>
        <rFont val="Times New Roman"/>
        <family val="1"/>
      </rPr>
      <t xml:space="preserve"> </t>
    </r>
  </si>
  <si>
    <r>
      <t>Presupuesto Reformulado 2025</t>
    </r>
    <r>
      <rPr>
        <b/>
        <vertAlign val="superscript"/>
        <sz val="10"/>
        <color theme="0"/>
        <rFont val="Times New Roman"/>
        <family val="1"/>
      </rPr>
      <t>1)</t>
    </r>
  </si>
  <si>
    <r>
      <t xml:space="preserve">Tabla 1. Estimaciones de Ingresos Fiscales del año 2026
(Excluyendo Donaciones)
</t>
    </r>
    <r>
      <rPr>
        <sz val="11"/>
        <rFont val="Times New Roman"/>
        <family val="1"/>
      </rPr>
      <t>Millones RD$</t>
    </r>
  </si>
  <si>
    <t>Tabla 4. Proyecciones Plurianuales de Gasto 2026-2029</t>
  </si>
  <si>
    <t>Tabla 5. Proyecciones Plurianuales de Gasto 2026-2029</t>
  </si>
  <si>
    <t>Clasificación Institucional</t>
  </si>
  <si>
    <t>Tabla 6. Proyecciones Plurianuales de Gasto 2026-2029</t>
  </si>
  <si>
    <t>Tabla 7. Conciliación de proyecciones del Gobierno Central</t>
  </si>
  <si>
    <t>Fuente: Elaborado por la Dirección General de Presupuesto</t>
  </si>
  <si>
    <r>
      <t xml:space="preserve">Anexo 1. Estimaciones de Ingresos Fiscales del año 2026 
Por Institución (Excluyendo Donaciones)
</t>
    </r>
    <r>
      <rPr>
        <sz val="11"/>
        <color rgb="FF000000"/>
        <rFont val="Aptos (Cuerpo)"/>
      </rPr>
      <t>Millones RD$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</si>
</sst>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_);\(#,##0.0\)"/>
    <numFmt numFmtId="165" formatCode="0.0%"/>
    <numFmt numFmtId="166" formatCode="_(* #,##0.0_);_(* \(#,##0.0\);_(* &quot;-&quot;??_);_(@_)"/>
    <numFmt numFmtId="167" formatCode="#,##0.0"/>
    <numFmt numFmtId="168" formatCode="0.000"/>
    <numFmt numFmtId="169" formatCode="#,##0.0,,"/>
    <numFmt numFmtId="170" formatCode="#,##0.00000000000000000_);\(#,##0.00000000000000000\)"/>
    <numFmt numFmtId="171" formatCode="_(* #,##0.0000000_);_(* \(#,##0.0000000\);_(* &quot;-&quot;??_);_(@_)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ptos"/>
      <family val="2"/>
    </font>
    <font>
      <sz val="11"/>
      <color rgb="FF000000"/>
      <name val="Aptos (Cuerpo)"/>
    </font>
    <font>
      <sz val="9"/>
      <name val="Aptos (cuerpo)"/>
    </font>
    <font>
      <sz val="11"/>
      <color theme="1"/>
      <name val="Aptos (Cuerpo)"/>
    </font>
    <font>
      <b/>
      <sz val="11"/>
      <name val="Aptos (Cuerpo)"/>
    </font>
    <font>
      <sz val="11"/>
      <name val="Aptos (Cuerpo)"/>
    </font>
    <font>
      <b/>
      <sz val="11"/>
      <color theme="0"/>
      <name val="Aptos (Cuerpo)"/>
    </font>
    <font>
      <b/>
      <sz val="11"/>
      <color indexed="8"/>
      <name val="Aptos (Cuerpo)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ptos (Cuerpo)"/>
    </font>
    <font>
      <sz val="11"/>
      <color indexed="8"/>
      <name val="Arial"/>
      <family val="2"/>
    </font>
    <font>
      <sz val="11"/>
      <color theme="0"/>
      <name val="Aptos (Cuerpo)"/>
    </font>
    <font>
      <b/>
      <sz val="11"/>
      <color rgb="FFFF0000"/>
      <name val="Aptos"/>
      <family val="2"/>
    </font>
    <font>
      <sz val="11"/>
      <color rgb="FF202020"/>
      <name val="Aptos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vertAlign val="superscript"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0"/>
      <name val="Times New Roman"/>
      <family val="1"/>
    </font>
    <font>
      <b/>
      <vertAlign val="superscript"/>
      <sz val="11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i/>
      <sz val="10"/>
      <color indexed="8"/>
      <name val="Arial"/>
      <family val="2"/>
    </font>
    <font>
      <sz val="11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sz val="10"/>
      <color theme="0"/>
      <name val="Times New Roman"/>
      <family val="1"/>
    </font>
    <font>
      <b/>
      <vertAlign val="superscript"/>
      <sz val="10"/>
      <color theme="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0"/>
      <color theme="0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7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347">
    <xf numFmtId="0" fontId="0" fillId="0" borderId="0" xfId="0"/>
    <xf numFmtId="0" fontId="6" fillId="0" borderId="0" xfId="9" applyFont="1"/>
    <xf numFmtId="4" fontId="6" fillId="0" borderId="0" xfId="9" applyNumberFormat="1" applyFont="1"/>
    <xf numFmtId="2" fontId="6" fillId="0" borderId="0" xfId="9" applyNumberFormat="1" applyFont="1"/>
    <xf numFmtId="168" fontId="6" fillId="0" borderId="0" xfId="9" applyNumberFormat="1" applyFont="1"/>
    <xf numFmtId="0" fontId="9" fillId="0" borderId="0" xfId="9" applyFont="1"/>
    <xf numFmtId="49" fontId="11" fillId="0" borderId="0" xfId="5" applyNumberFormat="1" applyFont="1" applyAlignment="1">
      <alignment horizontal="left" vertical="center"/>
    </xf>
    <xf numFmtId="49" fontId="8" fillId="0" borderId="0" xfId="5" applyNumberFormat="1" applyFont="1" applyAlignment="1">
      <alignment horizontal="left" vertical="center"/>
    </xf>
    <xf numFmtId="0" fontId="14" fillId="0" borderId="0" xfId="11" applyFont="1"/>
    <xf numFmtId="0" fontId="12" fillId="3" borderId="0" xfId="3" applyFont="1" applyFill="1" applyAlignment="1">
      <alignment horizontal="center" vertical="center" wrapText="1"/>
    </xf>
    <xf numFmtId="0" fontId="13" fillId="0" borderId="5" xfId="11" applyFont="1" applyBorder="1" applyAlignment="1">
      <alignment vertical="center"/>
    </xf>
    <xf numFmtId="164" fontId="10" fillId="0" borderId="4" xfId="3" applyNumberFormat="1" applyFont="1" applyBorder="1" applyAlignment="1">
      <alignment vertical="center"/>
    </xf>
    <xf numFmtId="165" fontId="10" fillId="0" borderId="4" xfId="2" applyNumberFormat="1" applyFont="1" applyBorder="1" applyAlignment="1">
      <alignment vertical="center"/>
    </xf>
    <xf numFmtId="164" fontId="15" fillId="0" borderId="0" xfId="8" applyNumberFormat="1" applyFont="1"/>
    <xf numFmtId="165" fontId="14" fillId="0" borderId="0" xfId="2" applyNumberFormat="1" applyFont="1"/>
    <xf numFmtId="164" fontId="14" fillId="0" borderId="0" xfId="11" applyNumberFormat="1" applyFont="1"/>
    <xf numFmtId="0" fontId="16" fillId="0" borderId="5" xfId="11" applyFont="1" applyBorder="1" applyAlignment="1">
      <alignment horizontal="left" indent="1"/>
    </xf>
    <xf numFmtId="164" fontId="11" fillId="0" borderId="4" xfId="3" applyNumberFormat="1" applyFont="1" applyBorder="1" applyAlignment="1">
      <alignment vertical="center"/>
    </xf>
    <xf numFmtId="165" fontId="11" fillId="0" borderId="4" xfId="2" applyNumberFormat="1" applyFont="1" applyBorder="1" applyAlignment="1">
      <alignment vertical="center"/>
    </xf>
    <xf numFmtId="165" fontId="14" fillId="0" borderId="0" xfId="2" applyNumberFormat="1" applyFont="1" applyFill="1"/>
    <xf numFmtId="0" fontId="16" fillId="0" borderId="5" xfId="11" applyFont="1" applyBorder="1" applyAlignment="1">
      <alignment horizontal="left" wrapText="1" indent="1"/>
    </xf>
    <xf numFmtId="0" fontId="16" fillId="0" borderId="4" xfId="11" applyFont="1" applyBorder="1" applyAlignment="1">
      <alignment horizontal="left" indent="1"/>
    </xf>
    <xf numFmtId="49" fontId="16" fillId="0" borderId="5" xfId="11" applyNumberFormat="1" applyFont="1" applyBorder="1" applyAlignment="1">
      <alignment horizontal="left" indent="1"/>
    </xf>
    <xf numFmtId="49" fontId="12" fillId="3" borderId="3" xfId="5" applyNumberFormat="1" applyFont="1" applyFill="1" applyBorder="1" applyAlignment="1">
      <alignment horizontal="left" vertical="center"/>
    </xf>
    <xf numFmtId="164" fontId="12" fillId="3" borderId="3" xfId="3" applyNumberFormat="1" applyFont="1" applyFill="1" applyBorder="1" applyAlignment="1">
      <alignment vertical="center"/>
    </xf>
    <xf numFmtId="165" fontId="12" fillId="3" borderId="3" xfId="2" applyNumberFormat="1" applyFont="1" applyFill="1" applyBorder="1" applyAlignment="1">
      <alignment vertical="center"/>
    </xf>
    <xf numFmtId="0" fontId="11" fillId="0" borderId="2" xfId="5" applyFont="1" applyBorder="1" applyAlignment="1">
      <alignment horizontal="left" vertical="center" wrapText="1"/>
    </xf>
    <xf numFmtId="164" fontId="11" fillId="0" borderId="3" xfId="3" applyNumberFormat="1" applyFont="1" applyBorder="1" applyAlignment="1">
      <alignment vertical="center"/>
    </xf>
    <xf numFmtId="165" fontId="11" fillId="0" borderId="3" xfId="2" applyNumberFormat="1" applyFont="1" applyBorder="1" applyAlignment="1">
      <alignment vertical="center"/>
    </xf>
    <xf numFmtId="49" fontId="12" fillId="3" borderId="3" xfId="5" applyNumberFormat="1" applyFont="1" applyFill="1" applyBorder="1" applyAlignment="1">
      <alignment horizontal="left" vertical="center" wrapText="1"/>
    </xf>
    <xf numFmtId="164" fontId="12" fillId="0" borderId="0" xfId="3" applyNumberFormat="1" applyFont="1" applyAlignment="1">
      <alignment vertical="center"/>
    </xf>
    <xf numFmtId="0" fontId="9" fillId="0" borderId="0" xfId="11" applyFont="1"/>
    <xf numFmtId="164" fontId="9" fillId="0" borderId="0" xfId="11" applyNumberFormat="1" applyFont="1"/>
    <xf numFmtId="164" fontId="14" fillId="0" borderId="0" xfId="12" applyNumberFormat="1" applyFont="1"/>
    <xf numFmtId="0" fontId="19" fillId="0" borderId="0" xfId="9" applyFont="1" applyAlignment="1">
      <alignment horizontal="center"/>
    </xf>
    <xf numFmtId="0" fontId="9" fillId="2" borderId="4" xfId="9" applyFont="1" applyFill="1" applyBorder="1"/>
    <xf numFmtId="167" fontId="11" fillId="0" borderId="4" xfId="10" applyNumberFormat="1" applyFont="1" applyFill="1" applyBorder="1"/>
    <xf numFmtId="4" fontId="11" fillId="0" borderId="4" xfId="9" applyNumberFormat="1" applyFont="1" applyBorder="1" applyAlignment="1">
      <alignment horizontal="right"/>
    </xf>
    <xf numFmtId="167" fontId="11" fillId="0" borderId="4" xfId="9" applyNumberFormat="1" applyFont="1" applyBorder="1"/>
    <xf numFmtId="4" fontId="11" fillId="0" borderId="4" xfId="10" applyNumberFormat="1" applyFont="1" applyFill="1" applyBorder="1"/>
    <xf numFmtId="167" fontId="11" fillId="0" borderId="4" xfId="10" applyNumberFormat="1" applyFont="1" applyFill="1" applyBorder="1" applyAlignment="1"/>
    <xf numFmtId="0" fontId="11" fillId="0" borderId="4" xfId="9" applyFont="1" applyBorder="1"/>
    <xf numFmtId="0" fontId="11" fillId="2" borderId="4" xfId="9" applyFont="1" applyFill="1" applyBorder="1"/>
    <xf numFmtId="2" fontId="11" fillId="0" borderId="4" xfId="9" quotePrefix="1" applyNumberFormat="1" applyFont="1" applyBorder="1" applyAlignment="1">
      <alignment horizontal="right"/>
    </xf>
    <xf numFmtId="2" fontId="11" fillId="0" borderId="4" xfId="9" applyNumberFormat="1" applyFont="1" applyBorder="1" applyAlignment="1">
      <alignment horizontal="right"/>
    </xf>
    <xf numFmtId="2" fontId="11" fillId="0" borderId="4" xfId="9" applyNumberFormat="1" applyFont="1" applyBorder="1"/>
    <xf numFmtId="0" fontId="11" fillId="2" borderId="6" xfId="9" applyFont="1" applyFill="1" applyBorder="1" applyAlignment="1">
      <alignment horizontal="left" indent="1"/>
    </xf>
    <xf numFmtId="4" fontId="11" fillId="0" borderId="6" xfId="10" applyNumberFormat="1" applyFont="1" applyFill="1" applyBorder="1"/>
    <xf numFmtId="0" fontId="20" fillId="0" borderId="0" xfId="9" applyFont="1"/>
    <xf numFmtId="0" fontId="10" fillId="0" borderId="0" xfId="9" applyFont="1"/>
    <xf numFmtId="0" fontId="9" fillId="2" borderId="1" xfId="9" applyFont="1" applyFill="1" applyBorder="1"/>
    <xf numFmtId="167" fontId="11" fillId="0" borderId="1" xfId="9" applyNumberFormat="1" applyFont="1" applyBorder="1" applyAlignment="1">
      <alignment horizontal="right"/>
    </xf>
    <xf numFmtId="167" fontId="11" fillId="0" borderId="11" xfId="9" applyNumberFormat="1" applyFont="1" applyBorder="1"/>
    <xf numFmtId="0" fontId="9" fillId="0" borderId="4" xfId="9" applyFont="1" applyBorder="1"/>
    <xf numFmtId="0" fontId="9" fillId="2" borderId="6" xfId="9" applyFont="1" applyFill="1" applyBorder="1"/>
    <xf numFmtId="167" fontId="11" fillId="0" borderId="6" xfId="9" applyNumberFormat="1" applyFont="1" applyBorder="1"/>
    <xf numFmtId="0" fontId="11" fillId="0" borderId="0" xfId="9" applyFont="1"/>
    <xf numFmtId="165" fontId="15" fillId="0" borderId="0" xfId="2" applyNumberFormat="1" applyFont="1"/>
    <xf numFmtId="0" fontId="17" fillId="0" borderId="0" xfId="4" applyFont="1" applyAlignment="1">
      <alignment horizontal="right"/>
    </xf>
    <xf numFmtId="0" fontId="24" fillId="0" borderId="0" xfId="13" applyFont="1" applyAlignment="1">
      <alignment horizontal="center" vertical="center"/>
    </xf>
    <xf numFmtId="0" fontId="1" fillId="0" borderId="0" xfId="13"/>
    <xf numFmtId="0" fontId="25" fillId="0" borderId="0" xfId="13" applyFont="1" applyAlignment="1">
      <alignment horizontal="center" vertical="center"/>
    </xf>
    <xf numFmtId="0" fontId="26" fillId="5" borderId="0" xfId="13" applyFont="1" applyFill="1"/>
    <xf numFmtId="165" fontId="21" fillId="0" borderId="0" xfId="14" applyNumberFormat="1" applyFont="1" applyBorder="1" applyAlignment="1">
      <alignment horizontal="center"/>
    </xf>
    <xf numFmtId="0" fontId="27" fillId="5" borderId="0" xfId="13" applyFont="1" applyFill="1" applyAlignment="1">
      <alignment vertical="center" wrapText="1"/>
    </xf>
    <xf numFmtId="0" fontId="27" fillId="5" borderId="0" xfId="13" applyFont="1" applyFill="1" applyAlignment="1">
      <alignment horizontal="center"/>
    </xf>
    <xf numFmtId="0" fontId="21" fillId="0" borderId="0" xfId="13" applyFont="1" applyAlignment="1">
      <alignment horizontal="center"/>
    </xf>
    <xf numFmtId="0" fontId="27" fillId="5" borderId="14" xfId="13" applyFont="1" applyFill="1" applyBorder="1" applyAlignment="1">
      <alignment vertical="center" wrapText="1"/>
    </xf>
    <xf numFmtId="169" fontId="27" fillId="5" borderId="14" xfId="13" applyNumberFormat="1" applyFont="1" applyFill="1" applyBorder="1"/>
    <xf numFmtId="169" fontId="21" fillId="0" borderId="0" xfId="13" applyNumberFormat="1" applyFont="1"/>
    <xf numFmtId="0" fontId="27" fillId="0" borderId="0" xfId="13" applyFont="1" applyAlignment="1">
      <alignment wrapText="1"/>
    </xf>
    <xf numFmtId="169" fontId="26" fillId="0" borderId="0" xfId="13" applyNumberFormat="1" applyFont="1"/>
    <xf numFmtId="169" fontId="1" fillId="0" borderId="0" xfId="13" applyNumberFormat="1"/>
    <xf numFmtId="0" fontId="27" fillId="0" borderId="14" xfId="13" applyFont="1" applyBorder="1" applyAlignment="1">
      <alignment wrapText="1"/>
    </xf>
    <xf numFmtId="0" fontId="27" fillId="0" borderId="14" xfId="13" applyFont="1" applyBorder="1"/>
    <xf numFmtId="0" fontId="26" fillId="0" borderId="14" xfId="13" applyFont="1" applyBorder="1"/>
    <xf numFmtId="0" fontId="26" fillId="0" borderId="0" xfId="13" applyFont="1"/>
    <xf numFmtId="0" fontId="27" fillId="0" borderId="0" xfId="13" applyFont="1"/>
    <xf numFmtId="0" fontId="27" fillId="5" borderId="0" xfId="13" applyFont="1" applyFill="1" applyAlignment="1">
      <alignment horizontal="left"/>
    </xf>
    <xf numFmtId="169" fontId="27" fillId="5" borderId="0" xfId="13" applyNumberFormat="1" applyFont="1" applyFill="1"/>
    <xf numFmtId="166" fontId="1" fillId="0" borderId="0" xfId="13" applyNumberFormat="1"/>
    <xf numFmtId="0" fontId="26" fillId="0" borderId="0" xfId="13" applyFont="1" applyAlignment="1">
      <alignment horizontal="left" indent="1"/>
    </xf>
    <xf numFmtId="169" fontId="27" fillId="6" borderId="15" xfId="13" applyNumberFormat="1" applyFont="1" applyFill="1" applyBorder="1"/>
    <xf numFmtId="0" fontId="29" fillId="0" borderId="0" xfId="13" applyFont="1" applyAlignment="1">
      <alignment horizontal="left" indent="2"/>
    </xf>
    <xf numFmtId="0" fontId="29" fillId="0" borderId="0" xfId="13" applyFont="1" applyAlignment="1">
      <alignment horizontal="left" indent="11"/>
    </xf>
    <xf numFmtId="0" fontId="26" fillId="0" borderId="0" xfId="13" applyFont="1" applyAlignment="1">
      <alignment horizontal="left" wrapText="1" indent="1"/>
    </xf>
    <xf numFmtId="0" fontId="26" fillId="0" borderId="0" xfId="13" applyFont="1" applyAlignment="1">
      <alignment horizontal="left" vertical="center" wrapText="1" indent="1"/>
    </xf>
    <xf numFmtId="169" fontId="26" fillId="0" borderId="0" xfId="13" applyNumberFormat="1" applyFont="1" applyAlignment="1">
      <alignment vertical="center"/>
    </xf>
    <xf numFmtId="169" fontId="1" fillId="0" borderId="0" xfId="13" applyNumberFormat="1" applyAlignment="1">
      <alignment vertical="center"/>
    </xf>
    <xf numFmtId="0" fontId="26" fillId="0" borderId="9" xfId="13" applyFont="1" applyBorder="1" applyAlignment="1">
      <alignment horizontal="left" indent="1"/>
    </xf>
    <xf numFmtId="169" fontId="26" fillId="0" borderId="9" xfId="13" applyNumberFormat="1" applyFont="1" applyBorder="1"/>
    <xf numFmtId="0" fontId="29" fillId="0" borderId="0" xfId="13" applyFont="1" applyAlignment="1">
      <alignment horizontal="left" indent="1"/>
    </xf>
    <xf numFmtId="169" fontId="27" fillId="0" borderId="14" xfId="13" applyNumberFormat="1" applyFont="1" applyBorder="1"/>
    <xf numFmtId="169" fontId="26" fillId="0" borderId="14" xfId="13" applyNumberFormat="1" applyFont="1" applyBorder="1"/>
    <xf numFmtId="0" fontId="27" fillId="0" borderId="14" xfId="13" applyFont="1" applyBorder="1" applyAlignment="1">
      <alignment horizontal="left" indent="1"/>
    </xf>
    <xf numFmtId="0" fontId="31" fillId="0" borderId="0" xfId="13" applyFont="1"/>
    <xf numFmtId="0" fontId="32" fillId="0" borderId="0" xfId="13" applyFont="1"/>
    <xf numFmtId="0" fontId="26" fillId="0" borderId="0" xfId="13" applyFont="1" applyAlignment="1">
      <alignment horizontal="left" vertical="center" wrapText="1"/>
    </xf>
    <xf numFmtId="0" fontId="1" fillId="0" borderId="0" xfId="13" applyAlignment="1">
      <alignment horizontal="left" vertical="center" wrapText="1"/>
    </xf>
    <xf numFmtId="0" fontId="32" fillId="0" borderId="0" xfId="13" applyFont="1" applyAlignment="1">
      <alignment horizontal="left" vertical="center" wrapText="1"/>
    </xf>
    <xf numFmtId="0" fontId="21" fillId="0" borderId="0" xfId="13" applyFont="1"/>
    <xf numFmtId="0" fontId="27" fillId="6" borderId="19" xfId="13" applyFont="1" applyFill="1" applyBorder="1" applyAlignment="1">
      <alignment horizontal="left"/>
    </xf>
    <xf numFmtId="169" fontId="27" fillId="6" borderId="19" xfId="13" applyNumberFormat="1" applyFont="1" applyFill="1" applyBorder="1"/>
    <xf numFmtId="165" fontId="27" fillId="6" borderId="19" xfId="14" applyNumberFormat="1" applyFont="1" applyFill="1" applyBorder="1"/>
    <xf numFmtId="0" fontId="27" fillId="0" borderId="0" xfId="13" applyFont="1" applyAlignment="1">
      <alignment horizontal="left" indent="1"/>
    </xf>
    <xf numFmtId="169" fontId="27" fillId="0" borderId="0" xfId="13" applyNumberFormat="1" applyFont="1"/>
    <xf numFmtId="165" fontId="27" fillId="0" borderId="0" xfId="14" applyNumberFormat="1" applyFont="1"/>
    <xf numFmtId="0" fontId="26" fillId="0" borderId="0" xfId="13" applyFont="1" applyAlignment="1">
      <alignment horizontal="left" indent="2"/>
    </xf>
    <xf numFmtId="165" fontId="26" fillId="0" borderId="0" xfId="14" applyNumberFormat="1" applyFont="1"/>
    <xf numFmtId="0" fontId="27" fillId="6" borderId="15" xfId="13" applyFont="1" applyFill="1" applyBorder="1" applyAlignment="1">
      <alignment horizontal="left"/>
    </xf>
    <xf numFmtId="165" fontId="27" fillId="6" borderId="15" xfId="14" applyNumberFormat="1" applyFont="1" applyFill="1" applyBorder="1"/>
    <xf numFmtId="0" fontId="31" fillId="0" borderId="0" xfId="13" applyFont="1" applyAlignment="1">
      <alignment horizontal="left"/>
    </xf>
    <xf numFmtId="165" fontId="0" fillId="0" borderId="0" xfId="14" applyNumberFormat="1" applyFont="1"/>
    <xf numFmtId="0" fontId="27" fillId="6" borderId="0" xfId="4" applyFont="1" applyFill="1" applyAlignment="1">
      <alignment horizontal="left" vertical="center" wrapText="1"/>
    </xf>
    <xf numFmtId="169" fontId="35" fillId="6" borderId="0" xfId="13" applyNumberFormat="1" applyFont="1" applyFill="1" applyAlignment="1">
      <alignment vertical="center"/>
    </xf>
    <xf numFmtId="165" fontId="35" fillId="6" borderId="0" xfId="14" applyNumberFormat="1" applyFont="1" applyFill="1" applyAlignment="1">
      <alignment vertical="center"/>
    </xf>
    <xf numFmtId="0" fontId="26" fillId="0" borderId="0" xfId="4" applyFont="1" applyAlignment="1">
      <alignment horizontal="left" vertical="center" wrapText="1"/>
    </xf>
    <xf numFmtId="169" fontId="36" fillId="0" borderId="0" xfId="13" applyNumberFormat="1" applyFont="1" applyAlignment="1">
      <alignment vertical="center"/>
    </xf>
    <xf numFmtId="165" fontId="36" fillId="0" borderId="0" xfId="14" applyNumberFormat="1" applyFont="1" applyAlignment="1">
      <alignment vertical="center"/>
    </xf>
    <xf numFmtId="0" fontId="39" fillId="3" borderId="6" xfId="3" applyFont="1" applyFill="1" applyBorder="1" applyAlignment="1">
      <alignment horizontal="center" vertical="center" wrapText="1"/>
    </xf>
    <xf numFmtId="49" fontId="43" fillId="0" borderId="4" xfId="8" applyNumberFormat="1" applyFont="1" applyBorder="1" applyAlignment="1">
      <alignment horizontal="left" indent="1"/>
    </xf>
    <xf numFmtId="164" fontId="44" fillId="0" borderId="0" xfId="4" applyNumberFormat="1" applyFont="1"/>
    <xf numFmtId="0" fontId="45" fillId="0" borderId="0" xfId="4" applyFont="1" applyAlignment="1">
      <alignment horizontal="center"/>
    </xf>
    <xf numFmtId="0" fontId="5" fillId="0" borderId="0" xfId="4"/>
    <xf numFmtId="166" fontId="5" fillId="0" borderId="0" xfId="15" applyNumberFormat="1" applyFont="1"/>
    <xf numFmtId="0" fontId="41" fillId="0" borderId="4" xfId="4" applyFont="1" applyBorder="1" applyAlignment="1">
      <alignment horizontal="left" vertical="center"/>
    </xf>
    <xf numFmtId="164" fontId="41" fillId="0" borderId="4" xfId="8" applyNumberFormat="1" applyFont="1" applyBorder="1"/>
    <xf numFmtId="164" fontId="5" fillId="0" borderId="0" xfId="4" applyNumberFormat="1"/>
    <xf numFmtId="170" fontId="5" fillId="0" borderId="0" xfId="4" applyNumberFormat="1"/>
    <xf numFmtId="0" fontId="41" fillId="0" borderId="4" xfId="16" applyFont="1" applyBorder="1"/>
    <xf numFmtId="164" fontId="41" fillId="0" borderId="11" xfId="8" applyNumberFormat="1" applyFont="1" applyBorder="1"/>
    <xf numFmtId="165" fontId="41" fillId="0" borderId="11" xfId="8" applyNumberFormat="1" applyFont="1" applyBorder="1"/>
    <xf numFmtId="10" fontId="5" fillId="0" borderId="0" xfId="4" applyNumberFormat="1"/>
    <xf numFmtId="49" fontId="41" fillId="0" borderId="4" xfId="8" applyNumberFormat="1" applyFont="1" applyBorder="1" applyAlignment="1">
      <alignment horizontal="left"/>
    </xf>
    <xf numFmtId="164" fontId="43" fillId="0" borderId="11" xfId="8" applyNumberFormat="1" applyFont="1" applyBorder="1"/>
    <xf numFmtId="165" fontId="43" fillId="0" borderId="11" xfId="8" applyNumberFormat="1" applyFont="1" applyBorder="1"/>
    <xf numFmtId="164" fontId="43" fillId="0" borderId="0" xfId="4" applyNumberFormat="1" applyFont="1" applyAlignment="1">
      <alignment horizontal="right"/>
    </xf>
    <xf numFmtId="166" fontId="43" fillId="0" borderId="0" xfId="15" applyNumberFormat="1" applyFont="1" applyFill="1" applyBorder="1" applyAlignment="1" applyProtection="1">
      <alignment horizontal="right"/>
    </xf>
    <xf numFmtId="164" fontId="41" fillId="0" borderId="11" xfId="16" applyNumberFormat="1" applyFont="1" applyBorder="1"/>
    <xf numFmtId="165" fontId="41" fillId="0" borderId="11" xfId="16" applyNumberFormat="1" applyFont="1" applyBorder="1"/>
    <xf numFmtId="49" fontId="41" fillId="0" borderId="4" xfId="16" applyNumberFormat="1" applyFont="1" applyBorder="1" applyAlignment="1">
      <alignment horizontal="left" indent="1"/>
    </xf>
    <xf numFmtId="49" fontId="43" fillId="0" borderId="4" xfId="16" applyNumberFormat="1" applyFont="1" applyBorder="1" applyAlignment="1">
      <alignment horizontal="left" indent="2"/>
    </xf>
    <xf numFmtId="49" fontId="43" fillId="0" borderId="4" xfId="4" applyNumberFormat="1" applyFont="1" applyBorder="1" applyAlignment="1">
      <alignment horizontal="left" indent="2"/>
    </xf>
    <xf numFmtId="49" fontId="41" fillId="0" borderId="4" xfId="8" applyNumberFormat="1" applyFont="1" applyBorder="1" applyAlignment="1">
      <alignment horizontal="left" indent="2"/>
    </xf>
    <xf numFmtId="49" fontId="43" fillId="0" borderId="4" xfId="8" applyNumberFormat="1" applyFont="1" applyBorder="1" applyAlignment="1">
      <alignment horizontal="left" indent="3"/>
    </xf>
    <xf numFmtId="0" fontId="41" fillId="0" borderId="4" xfId="16" applyFont="1" applyBorder="1" applyAlignment="1">
      <alignment horizontal="left" indent="2"/>
    </xf>
    <xf numFmtId="49" fontId="41" fillId="0" borderId="4" xfId="8" applyNumberFormat="1" applyFont="1" applyBorder="1" applyAlignment="1">
      <alignment horizontal="left" indent="3"/>
    </xf>
    <xf numFmtId="49" fontId="43" fillId="0" borderId="4" xfId="8" applyNumberFormat="1" applyFont="1" applyBorder="1" applyAlignment="1">
      <alignment horizontal="left" indent="4"/>
    </xf>
    <xf numFmtId="49" fontId="41" fillId="0" borderId="4" xfId="8" applyNumberFormat="1" applyFont="1" applyBorder="1" applyAlignment="1">
      <alignment horizontal="left" wrapText="1"/>
    </xf>
    <xf numFmtId="164" fontId="47" fillId="0" borderId="11" xfId="8" applyNumberFormat="1" applyFont="1" applyBorder="1" applyAlignment="1">
      <alignment vertical="center"/>
    </xf>
    <xf numFmtId="165" fontId="47" fillId="0" borderId="11" xfId="8" applyNumberFormat="1" applyFont="1" applyBorder="1" applyAlignment="1">
      <alignment vertical="center"/>
    </xf>
    <xf numFmtId="49" fontId="48" fillId="0" borderId="4" xfId="8" applyNumberFormat="1" applyFont="1" applyBorder="1" applyAlignment="1">
      <alignment horizontal="left" indent="2"/>
    </xf>
    <xf numFmtId="164" fontId="48" fillId="0" borderId="11" xfId="8" applyNumberFormat="1" applyFont="1" applyBorder="1"/>
    <xf numFmtId="165" fontId="48" fillId="0" borderId="11" xfId="8" applyNumberFormat="1" applyFont="1" applyBorder="1"/>
    <xf numFmtId="43" fontId="43" fillId="0" borderId="11" xfId="15" applyFont="1" applyFill="1" applyBorder="1" applyProtection="1"/>
    <xf numFmtId="49" fontId="43" fillId="0" borderId="4" xfId="8" applyNumberFormat="1" applyFont="1" applyBorder="1" applyAlignment="1">
      <alignment horizontal="left" indent="2"/>
    </xf>
    <xf numFmtId="49" fontId="43" fillId="0" borderId="5" xfId="8" applyNumberFormat="1" applyFont="1" applyBorder="1" applyAlignment="1">
      <alignment horizontal="left" indent="2"/>
    </xf>
    <xf numFmtId="164" fontId="43" fillId="0" borderId="4" xfId="8" applyNumberFormat="1" applyFont="1" applyBorder="1"/>
    <xf numFmtId="49" fontId="41" fillId="0" borderId="5" xfId="8" applyNumberFormat="1" applyFont="1" applyBorder="1"/>
    <xf numFmtId="49" fontId="41" fillId="0" borderId="5" xfId="8" applyNumberFormat="1" applyFont="1" applyBorder="1" applyAlignment="1">
      <alignment horizontal="left" indent="1"/>
    </xf>
    <xf numFmtId="49" fontId="43" fillId="0" borderId="4" xfId="16" applyNumberFormat="1" applyFont="1" applyBorder="1" applyAlignment="1">
      <alignment horizontal="left" indent="3"/>
    </xf>
    <xf numFmtId="164" fontId="43" fillId="0" borderId="4" xfId="4" applyNumberFormat="1" applyFont="1" applyBorder="1" applyAlignment="1">
      <alignment vertical="center"/>
    </xf>
    <xf numFmtId="165" fontId="43" fillId="0" borderId="4" xfId="4" applyNumberFormat="1" applyFont="1" applyBorder="1" applyAlignment="1">
      <alignment vertical="center"/>
    </xf>
    <xf numFmtId="49" fontId="41" fillId="0" borderId="4" xfId="8" applyNumberFormat="1" applyFont="1" applyBorder="1" applyAlignment="1">
      <alignment horizontal="left" indent="1"/>
    </xf>
    <xf numFmtId="43" fontId="41" fillId="0" borderId="11" xfId="15" applyFont="1" applyBorder="1"/>
    <xf numFmtId="43" fontId="43" fillId="0" borderId="11" xfId="15" applyFont="1" applyBorder="1"/>
    <xf numFmtId="49" fontId="41" fillId="0" borderId="4" xfId="8" applyNumberFormat="1" applyFont="1" applyBorder="1"/>
    <xf numFmtId="49" fontId="43" fillId="0" borderId="4" xfId="8" applyNumberFormat="1" applyFont="1" applyBorder="1" applyAlignment="1">
      <alignment horizontal="left"/>
    </xf>
    <xf numFmtId="171" fontId="5" fillId="0" borderId="0" xfId="15" applyNumberFormat="1" applyFont="1" applyBorder="1"/>
    <xf numFmtId="49" fontId="39" fillId="3" borderId="3" xfId="8" applyNumberFormat="1" applyFont="1" applyFill="1" applyBorder="1" applyAlignment="1">
      <alignment horizontal="left" vertical="center"/>
    </xf>
    <xf numFmtId="164" fontId="39" fillId="3" borderId="22" xfId="8" applyNumberFormat="1" applyFont="1" applyFill="1" applyBorder="1" applyAlignment="1">
      <alignment vertical="center"/>
    </xf>
    <xf numFmtId="165" fontId="39" fillId="3" borderId="22" xfId="8" applyNumberFormat="1" applyFont="1" applyFill="1" applyBorder="1" applyAlignment="1">
      <alignment vertical="center"/>
    </xf>
    <xf numFmtId="164" fontId="41" fillId="0" borderId="11" xfId="8" applyNumberFormat="1" applyFont="1" applyBorder="1" applyAlignment="1">
      <alignment vertical="center"/>
    </xf>
    <xf numFmtId="49" fontId="39" fillId="3" borderId="3" xfId="4" applyNumberFormat="1" applyFont="1" applyFill="1" applyBorder="1" applyAlignment="1">
      <alignment horizontal="left" vertical="center"/>
    </xf>
    <xf numFmtId="164" fontId="39" fillId="3" borderId="22" xfId="4" applyNumberFormat="1" applyFont="1" applyFill="1" applyBorder="1" applyAlignment="1">
      <alignment vertical="center"/>
    </xf>
    <xf numFmtId="165" fontId="39" fillId="3" borderId="22" xfId="4" applyNumberFormat="1" applyFont="1" applyFill="1" applyBorder="1" applyAlignment="1">
      <alignment vertical="center"/>
    </xf>
    <xf numFmtId="164" fontId="43" fillId="0" borderId="0" xfId="4" applyNumberFormat="1" applyFont="1" applyAlignment="1">
      <alignment vertical="center"/>
    </xf>
    <xf numFmtId="0" fontId="49" fillId="0" borderId="0" xfId="4" applyFont="1"/>
    <xf numFmtId="164" fontId="23" fillId="0" borderId="0" xfId="4" applyNumberFormat="1" applyFont="1"/>
    <xf numFmtId="0" fontId="23" fillId="0" borderId="0" xfId="4" applyFont="1"/>
    <xf numFmtId="0" fontId="23" fillId="0" borderId="0" xfId="4" applyFont="1" applyAlignment="1">
      <alignment horizontal="left" indent="1"/>
    </xf>
    <xf numFmtId="0" fontId="51" fillId="0" borderId="0" xfId="3" applyFont="1" applyAlignment="1">
      <alignment vertical="center"/>
    </xf>
    <xf numFmtId="0" fontId="42" fillId="0" borderId="0" xfId="3" applyFont="1" applyAlignment="1">
      <alignment vertical="center"/>
    </xf>
    <xf numFmtId="0" fontId="42" fillId="0" borderId="0" xfId="3" applyFont="1"/>
    <xf numFmtId="0" fontId="42" fillId="0" borderId="0" xfId="3" applyFont="1" applyAlignment="1">
      <alignment vertical="center" wrapText="1"/>
    </xf>
    <xf numFmtId="0" fontId="42" fillId="0" borderId="0" xfId="3" applyFont="1" applyAlignment="1">
      <alignment horizontal="center" vertical="center" wrapText="1"/>
    </xf>
    <xf numFmtId="165" fontId="41" fillId="0" borderId="4" xfId="8" applyNumberFormat="1" applyFont="1" applyBorder="1"/>
    <xf numFmtId="165" fontId="41" fillId="0" borderId="0" xfId="8" applyNumberFormat="1" applyFont="1"/>
    <xf numFmtId="165" fontId="43" fillId="0" borderId="0" xfId="8" applyNumberFormat="1" applyFont="1"/>
    <xf numFmtId="165" fontId="41" fillId="0" borderId="0" xfId="16" applyNumberFormat="1" applyFont="1"/>
    <xf numFmtId="165" fontId="47" fillId="0" borderId="0" xfId="8" applyNumberFormat="1" applyFont="1"/>
    <xf numFmtId="165" fontId="48" fillId="0" borderId="0" xfId="8" applyNumberFormat="1" applyFont="1"/>
    <xf numFmtId="43" fontId="48" fillId="0" borderId="0" xfId="15" applyFont="1" applyFill="1" applyBorder="1" applyProtection="1"/>
    <xf numFmtId="49" fontId="41" fillId="0" borderId="5" xfId="8" applyNumberFormat="1" applyFont="1" applyBorder="1" applyAlignment="1">
      <alignment horizontal="left"/>
    </xf>
    <xf numFmtId="165" fontId="43" fillId="0" borderId="4" xfId="8" applyNumberFormat="1" applyFont="1" applyBorder="1"/>
    <xf numFmtId="49" fontId="41" fillId="0" borderId="5" xfId="8" applyNumberFormat="1" applyFont="1" applyBorder="1" applyAlignment="1">
      <alignment horizontal="left" indent="2"/>
    </xf>
    <xf numFmtId="49" fontId="43" fillId="0" borderId="5" xfId="8" applyNumberFormat="1" applyFont="1" applyBorder="1" applyAlignment="1">
      <alignment horizontal="left" indent="3"/>
    </xf>
    <xf numFmtId="49" fontId="43" fillId="0" borderId="5" xfId="16" applyNumberFormat="1" applyFont="1" applyBorder="1" applyAlignment="1">
      <alignment horizontal="left" indent="3"/>
    </xf>
    <xf numFmtId="165" fontId="43" fillId="0" borderId="0" xfId="4" applyNumberFormat="1" applyFont="1" applyAlignment="1">
      <alignment vertical="center"/>
    </xf>
    <xf numFmtId="43" fontId="43" fillId="0" borderId="0" xfId="15" applyFont="1" applyFill="1" applyBorder="1" applyProtection="1"/>
    <xf numFmtId="43" fontId="41" fillId="0" borderId="0" xfId="15" applyFont="1" applyFill="1" applyBorder="1" applyProtection="1"/>
    <xf numFmtId="10" fontId="41" fillId="0" borderId="11" xfId="8" applyNumberFormat="1" applyFont="1" applyBorder="1"/>
    <xf numFmtId="165" fontId="41" fillId="0" borderId="0" xfId="4" applyNumberFormat="1" applyFont="1"/>
    <xf numFmtId="43" fontId="5" fillId="0" borderId="0" xfId="15" applyFont="1"/>
    <xf numFmtId="0" fontId="53" fillId="0" borderId="0" xfId="13" applyFont="1"/>
    <xf numFmtId="0" fontId="57" fillId="3" borderId="6" xfId="3" applyFont="1" applyFill="1" applyBorder="1" applyAlignment="1">
      <alignment horizontal="center" vertical="center" wrapText="1"/>
    </xf>
    <xf numFmtId="0" fontId="59" fillId="0" borderId="5" xfId="13" applyFont="1" applyBorder="1" applyAlignment="1">
      <alignment vertical="center"/>
    </xf>
    <xf numFmtId="164" fontId="60" fillId="0" borderId="4" xfId="3" applyNumberFormat="1" applyFont="1" applyBorder="1" applyAlignment="1">
      <alignment vertical="center"/>
    </xf>
    <xf numFmtId="165" fontId="60" fillId="0" borderId="4" xfId="15" applyNumberFormat="1" applyFont="1" applyBorder="1" applyAlignment="1">
      <alignment vertical="center"/>
    </xf>
    <xf numFmtId="164" fontId="53" fillId="0" borderId="0" xfId="13" applyNumberFormat="1" applyFont="1"/>
    <xf numFmtId="0" fontId="61" fillId="0" borderId="5" xfId="13" applyFont="1" applyBorder="1" applyAlignment="1">
      <alignment horizontal="left" indent="1"/>
    </xf>
    <xf numFmtId="164" fontId="62" fillId="0" borderId="4" xfId="3" applyNumberFormat="1" applyFont="1" applyBorder="1" applyAlignment="1">
      <alignment vertical="center"/>
    </xf>
    <xf numFmtId="165" fontId="62" fillId="0" borderId="4" xfId="2" applyNumberFormat="1" applyFont="1" applyBorder="1" applyAlignment="1">
      <alignment vertical="center"/>
    </xf>
    <xf numFmtId="166" fontId="53" fillId="0" borderId="0" xfId="15" applyNumberFormat="1" applyFont="1"/>
    <xf numFmtId="0" fontId="61" fillId="0" borderId="5" xfId="13" applyFont="1" applyBorder="1" applyAlignment="1">
      <alignment horizontal="left" wrapText="1" indent="1"/>
    </xf>
    <xf numFmtId="165" fontId="62" fillId="0" borderId="4" xfId="2" applyNumberFormat="1" applyFont="1" applyBorder="1" applyAlignment="1"/>
    <xf numFmtId="165" fontId="60" fillId="0" borderId="4" xfId="2" applyNumberFormat="1" applyFont="1" applyBorder="1" applyAlignment="1">
      <alignment vertical="center"/>
    </xf>
    <xf numFmtId="43" fontId="53" fillId="0" borderId="0" xfId="13" applyNumberFormat="1" applyFont="1"/>
    <xf numFmtId="0" fontId="61" fillId="0" borderId="4" xfId="13" applyFont="1" applyBorder="1" applyAlignment="1">
      <alignment horizontal="left" indent="1"/>
    </xf>
    <xf numFmtId="167" fontId="53" fillId="0" borderId="0" xfId="13" applyNumberFormat="1" applyFont="1"/>
    <xf numFmtId="43" fontId="53" fillId="2" borderId="0" xfId="13" applyNumberFormat="1" applyFont="1" applyFill="1"/>
    <xf numFmtId="0" fontId="53" fillId="2" borderId="0" xfId="13" applyFont="1" applyFill="1"/>
    <xf numFmtId="164" fontId="61" fillId="2" borderId="0" xfId="16" applyNumberFormat="1" applyFont="1" applyFill="1"/>
    <xf numFmtId="164" fontId="53" fillId="2" borderId="0" xfId="13" applyNumberFormat="1" applyFont="1" applyFill="1"/>
    <xf numFmtId="43" fontId="62" fillId="0" borderId="4" xfId="15" applyFont="1" applyBorder="1" applyAlignment="1">
      <alignment vertical="center"/>
    </xf>
    <xf numFmtId="49" fontId="61" fillId="0" borderId="5" xfId="13" applyNumberFormat="1" applyFont="1" applyBorder="1" applyAlignment="1">
      <alignment horizontal="left" indent="1"/>
    </xf>
    <xf numFmtId="10" fontId="53" fillId="0" borderId="0" xfId="13" applyNumberFormat="1" applyFont="1"/>
    <xf numFmtId="49" fontId="59" fillId="0" borderId="5" xfId="13" applyNumberFormat="1" applyFont="1" applyBorder="1" applyAlignment="1">
      <alignment horizontal="left" indent="1"/>
    </xf>
    <xf numFmtId="49" fontId="61" fillId="0" borderId="4" xfId="8" applyNumberFormat="1" applyFont="1" applyBorder="1" applyAlignment="1">
      <alignment horizontal="left" indent="1"/>
    </xf>
    <xf numFmtId="49" fontId="61" fillId="0" borderId="4" xfId="8" applyNumberFormat="1" applyFont="1" applyBorder="1" applyAlignment="1">
      <alignment horizontal="left" wrapText="1" indent="1"/>
    </xf>
    <xf numFmtId="49" fontId="61" fillId="0" borderId="5" xfId="8" applyNumberFormat="1" applyFont="1" applyBorder="1" applyAlignment="1">
      <alignment horizontal="left" wrapText="1" indent="1"/>
    </xf>
    <xf numFmtId="49" fontId="57" fillId="3" borderId="3" xfId="5" applyNumberFormat="1" applyFont="1" applyFill="1" applyBorder="1" applyAlignment="1">
      <alignment horizontal="left" vertical="center"/>
    </xf>
    <xf numFmtId="164" fontId="57" fillId="3" borderId="3" xfId="3" applyNumberFormat="1" applyFont="1" applyFill="1" applyBorder="1" applyAlignment="1">
      <alignment vertical="center"/>
    </xf>
    <xf numFmtId="165" fontId="57" fillId="3" borderId="1" xfId="2" applyNumberFormat="1" applyFont="1" applyFill="1" applyBorder="1" applyAlignment="1">
      <alignment vertical="center"/>
    </xf>
    <xf numFmtId="0" fontId="62" fillId="0" borderId="2" xfId="5" applyFont="1" applyBorder="1" applyAlignment="1">
      <alignment horizontal="left" vertical="center" wrapText="1"/>
    </xf>
    <xf numFmtId="164" fontId="60" fillId="0" borderId="3" xfId="3" applyNumberFormat="1" applyFont="1" applyBorder="1" applyAlignment="1">
      <alignment vertical="center"/>
    </xf>
    <xf numFmtId="49" fontId="57" fillId="3" borderId="3" xfId="5" applyNumberFormat="1" applyFont="1" applyFill="1" applyBorder="1" applyAlignment="1">
      <alignment horizontal="left" vertical="center" wrapText="1"/>
    </xf>
    <xf numFmtId="49" fontId="59" fillId="0" borderId="3" xfId="5" applyNumberFormat="1" applyFont="1" applyBorder="1" applyAlignment="1">
      <alignment horizontal="left" vertical="center"/>
    </xf>
    <xf numFmtId="165" fontId="60" fillId="0" borderId="3" xfId="2" applyNumberFormat="1" applyFont="1" applyBorder="1" applyAlignment="1">
      <alignment vertical="center"/>
    </xf>
    <xf numFmtId="165" fontId="57" fillId="3" borderId="3" xfId="2" applyNumberFormat="1" applyFont="1" applyFill="1" applyBorder="1" applyAlignment="1">
      <alignment vertical="center"/>
    </xf>
    <xf numFmtId="165" fontId="53" fillId="0" borderId="0" xfId="2" applyNumberFormat="1" applyFont="1"/>
    <xf numFmtId="164" fontId="63" fillId="0" borderId="0" xfId="4" applyNumberFormat="1" applyFont="1"/>
    <xf numFmtId="0" fontId="64" fillId="0" borderId="0" xfId="4" applyFont="1"/>
    <xf numFmtId="49" fontId="61" fillId="0" borderId="0" xfId="5" applyNumberFormat="1" applyFont="1" applyAlignment="1">
      <alignment vertical="center"/>
    </xf>
    <xf numFmtId="164" fontId="65" fillId="0" borderId="0" xfId="13" applyNumberFormat="1" applyFont="1"/>
    <xf numFmtId="164" fontId="62" fillId="0" borderId="0" xfId="13" applyNumberFormat="1" applyFont="1"/>
    <xf numFmtId="0" fontId="65" fillId="0" borderId="0" xfId="13" applyFont="1"/>
    <xf numFmtId="164" fontId="53" fillId="0" borderId="0" xfId="15" applyNumberFormat="1" applyFont="1"/>
    <xf numFmtId="166" fontId="66" fillId="0" borderId="4" xfId="1" applyNumberFormat="1" applyFont="1" applyBorder="1" applyAlignment="1">
      <alignment horizontal="center" vertical="center"/>
    </xf>
    <xf numFmtId="0" fontId="66" fillId="0" borderId="0" xfId="0" applyFont="1"/>
    <xf numFmtId="0" fontId="33" fillId="3" borderId="4" xfId="0" applyFont="1" applyFill="1" applyBorder="1" applyAlignment="1">
      <alignment horizontal="center"/>
    </xf>
    <xf numFmtId="0" fontId="33" fillId="3" borderId="11" xfId="0" applyFont="1" applyFill="1" applyBorder="1" applyAlignment="1">
      <alignment horizontal="center"/>
    </xf>
    <xf numFmtId="0" fontId="66" fillId="0" borderId="4" xfId="0" applyFont="1" applyBorder="1"/>
    <xf numFmtId="166" fontId="66" fillId="0" borderId="4" xfId="1" applyNumberFormat="1" applyFont="1" applyBorder="1" applyAlignment="1">
      <alignment horizontal="center"/>
    </xf>
    <xf numFmtId="165" fontId="66" fillId="0" borderId="11" xfId="2" applyNumberFormat="1" applyFont="1" applyBorder="1" applyAlignment="1">
      <alignment horizontal="right"/>
    </xf>
    <xf numFmtId="0" fontId="33" fillId="3" borderId="4" xfId="0" applyFont="1" applyFill="1" applyBorder="1"/>
    <xf numFmtId="166" fontId="33" fillId="3" borderId="4" xfId="1" applyNumberFormat="1" applyFont="1" applyFill="1" applyBorder="1" applyAlignment="1">
      <alignment horizontal="center"/>
    </xf>
    <xf numFmtId="165" fontId="33" fillId="3" borderId="11" xfId="2" applyNumberFormat="1" applyFont="1" applyFill="1" applyBorder="1" applyAlignment="1">
      <alignment horizontal="right"/>
    </xf>
    <xf numFmtId="0" fontId="66" fillId="0" borderId="4" xfId="0" applyFont="1" applyBorder="1" applyAlignment="1">
      <alignment vertical="center" wrapText="1"/>
    </xf>
    <xf numFmtId="165" fontId="66" fillId="0" borderId="11" xfId="2" applyNumberFormat="1" applyFont="1" applyBorder="1" applyAlignment="1">
      <alignment horizontal="right" vertical="center"/>
    </xf>
    <xf numFmtId="0" fontId="33" fillId="3" borderId="6" xfId="0" applyFont="1" applyFill="1" applyBorder="1" applyAlignment="1">
      <alignment wrapText="1"/>
    </xf>
    <xf numFmtId="166" fontId="33" fillId="3" borderId="6" xfId="1" applyNumberFormat="1" applyFont="1" applyFill="1" applyBorder="1" applyAlignment="1">
      <alignment horizontal="center" vertical="center"/>
    </xf>
    <xf numFmtId="165" fontId="33" fillId="3" borderId="12" xfId="2" applyNumberFormat="1" applyFont="1" applyFill="1" applyBorder="1" applyAlignment="1">
      <alignment horizontal="right" vertical="center"/>
    </xf>
    <xf numFmtId="165" fontId="33" fillId="3" borderId="6" xfId="2" applyNumberFormat="1" applyFont="1" applyFill="1" applyBorder="1" applyAlignment="1">
      <alignment horizontal="right" vertical="center"/>
    </xf>
    <xf numFmtId="49" fontId="63" fillId="0" borderId="0" xfId="5" applyNumberFormat="1" applyFont="1" applyAlignment="1">
      <alignment horizontal="left" vertical="center"/>
    </xf>
    <xf numFmtId="0" fontId="67" fillId="0" borderId="0" xfId="4" applyFont="1" applyAlignment="1">
      <alignment horizontal="right"/>
    </xf>
    <xf numFmtId="164" fontId="67" fillId="0" borderId="0" xfId="11" applyNumberFormat="1" applyFont="1"/>
    <xf numFmtId="0" fontId="67" fillId="0" borderId="0" xfId="13" applyFont="1"/>
    <xf numFmtId="169" fontId="67" fillId="0" borderId="3" xfId="13" applyNumberFormat="1" applyFont="1" applyBorder="1"/>
    <xf numFmtId="169" fontId="33" fillId="0" borderId="0" xfId="13" applyNumberFormat="1" applyFont="1"/>
    <xf numFmtId="165" fontId="62" fillId="0" borderId="0" xfId="14" applyNumberFormat="1" applyFont="1"/>
    <xf numFmtId="169" fontId="22" fillId="0" borderId="0" xfId="13" applyNumberFormat="1" applyFont="1"/>
    <xf numFmtId="169" fontId="67" fillId="0" borderId="0" xfId="13" applyNumberFormat="1" applyFont="1"/>
    <xf numFmtId="0" fontId="22" fillId="0" borderId="0" xfId="13" applyFont="1"/>
    <xf numFmtId="0" fontId="33" fillId="7" borderId="18" xfId="13" applyFont="1" applyFill="1" applyBorder="1" applyAlignment="1">
      <alignment horizontal="center" vertical="center"/>
    </xf>
    <xf numFmtId="0" fontId="33" fillId="7" borderId="0" xfId="13" applyFont="1" applyFill="1" applyAlignment="1">
      <alignment horizontal="left" indent="1"/>
    </xf>
    <xf numFmtId="169" fontId="33" fillId="8" borderId="16" xfId="13" applyNumberFormat="1" applyFont="1" applyFill="1" applyBorder="1"/>
    <xf numFmtId="165" fontId="33" fillId="7" borderId="0" xfId="14" applyNumberFormat="1" applyFont="1" applyFill="1"/>
    <xf numFmtId="0" fontId="33" fillId="7" borderId="20" xfId="4" applyFont="1" applyFill="1" applyBorder="1" applyAlignment="1">
      <alignment horizontal="left" vertical="center" wrapText="1"/>
    </xf>
    <xf numFmtId="169" fontId="37" fillId="7" borderId="21" xfId="13" applyNumberFormat="1" applyFont="1" applyFill="1" applyBorder="1" applyAlignment="1">
      <alignment horizontal="center" vertical="center"/>
    </xf>
    <xf numFmtId="165" fontId="37" fillId="7" borderId="21" xfId="14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center" wrapText="1"/>
    </xf>
    <xf numFmtId="0" fontId="54" fillId="0" borderId="9" xfId="0" applyFont="1" applyBorder="1" applyAlignment="1">
      <alignment horizontal="center" wrapText="1"/>
    </xf>
    <xf numFmtId="0" fontId="33" fillId="3" borderId="1" xfId="0" applyFont="1" applyFill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6" xfId="0" applyFont="1" applyFill="1" applyBorder="1" applyAlignment="1">
      <alignment horizontal="center" vertical="center"/>
    </xf>
    <xf numFmtId="0" fontId="33" fillId="3" borderId="1" xfId="3" applyFont="1" applyFill="1" applyBorder="1" applyAlignment="1">
      <alignment horizontal="center" vertical="center" wrapText="1"/>
    </xf>
    <xf numFmtId="0" fontId="33" fillId="3" borderId="4" xfId="3" applyFont="1" applyFill="1" applyBorder="1" applyAlignment="1">
      <alignment horizontal="center" vertical="center" wrapText="1"/>
    </xf>
    <xf numFmtId="0" fontId="33" fillId="3" borderId="6" xfId="3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 wrapText="1"/>
    </xf>
    <xf numFmtId="0" fontId="33" fillId="3" borderId="8" xfId="0" applyFont="1" applyFill="1" applyBorder="1" applyAlignment="1">
      <alignment horizontal="center" vertical="center" wrapText="1"/>
    </xf>
    <xf numFmtId="0" fontId="33" fillId="3" borderId="12" xfId="0" applyFont="1" applyFill="1" applyBorder="1" applyAlignment="1">
      <alignment horizontal="center" vertical="center" wrapText="1"/>
    </xf>
    <xf numFmtId="0" fontId="57" fillId="3" borderId="2" xfId="3" applyFont="1" applyFill="1" applyBorder="1" applyAlignment="1">
      <alignment horizontal="center" vertical="center" wrapText="1"/>
    </xf>
    <xf numFmtId="0" fontId="57" fillId="3" borderId="22" xfId="3" applyFont="1" applyFill="1" applyBorder="1" applyAlignment="1">
      <alignment horizontal="center" vertical="center" wrapText="1"/>
    </xf>
    <xf numFmtId="0" fontId="52" fillId="0" borderId="0" xfId="13" applyFont="1" applyAlignment="1">
      <alignment horizontal="center" vertical="center"/>
    </xf>
    <xf numFmtId="17" fontId="54" fillId="0" borderId="0" xfId="13" applyNumberFormat="1" applyFont="1" applyAlignment="1">
      <alignment horizontal="center" vertical="center"/>
    </xf>
    <xf numFmtId="0" fontId="54" fillId="0" borderId="0" xfId="13" applyFont="1" applyAlignment="1">
      <alignment horizontal="center" vertical="center"/>
    </xf>
    <xf numFmtId="0" fontId="55" fillId="0" borderId="0" xfId="13" applyFont="1" applyAlignment="1">
      <alignment horizontal="center" vertical="center"/>
    </xf>
    <xf numFmtId="0" fontId="57" fillId="3" borderId="7" xfId="13" applyFont="1" applyFill="1" applyBorder="1" applyAlignment="1">
      <alignment horizontal="center" vertical="center"/>
    </xf>
    <xf numFmtId="0" fontId="57" fillId="3" borderId="8" xfId="13" applyFont="1" applyFill="1" applyBorder="1" applyAlignment="1">
      <alignment horizontal="center" vertical="center"/>
    </xf>
    <xf numFmtId="0" fontId="57" fillId="3" borderId="1" xfId="4" applyFont="1" applyFill="1" applyBorder="1" applyAlignment="1">
      <alignment horizontal="center" vertical="center" wrapText="1"/>
    </xf>
    <xf numFmtId="0" fontId="57" fillId="3" borderId="6" xfId="4" applyFont="1" applyFill="1" applyBorder="1" applyAlignment="1">
      <alignment horizontal="center" vertical="center" wrapText="1"/>
    </xf>
    <xf numFmtId="0" fontId="57" fillId="3" borderId="10" xfId="4" applyFont="1" applyFill="1" applyBorder="1" applyAlignment="1">
      <alignment horizontal="center" vertical="center" wrapText="1"/>
    </xf>
    <xf numFmtId="0" fontId="57" fillId="3" borderId="12" xfId="4" applyFont="1" applyFill="1" applyBorder="1" applyAlignment="1">
      <alignment horizontal="center" vertical="center" wrapText="1"/>
    </xf>
    <xf numFmtId="0" fontId="39" fillId="3" borderId="10" xfId="4" applyFont="1" applyFill="1" applyBorder="1" applyAlignment="1">
      <alignment horizontal="center" vertical="center" wrapText="1"/>
    </xf>
    <xf numFmtId="0" fontId="39" fillId="3" borderId="12" xfId="4" applyFont="1" applyFill="1" applyBorder="1" applyAlignment="1">
      <alignment horizontal="center" vertical="center" wrapText="1"/>
    </xf>
    <xf numFmtId="0" fontId="39" fillId="3" borderId="1" xfId="3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horizontal="center" vertical="center" wrapText="1"/>
    </xf>
    <xf numFmtId="0" fontId="39" fillId="3" borderId="2" xfId="3" applyFont="1" applyFill="1" applyBorder="1" applyAlignment="1">
      <alignment horizontal="center" vertical="center" wrapText="1"/>
    </xf>
    <xf numFmtId="0" fontId="39" fillId="3" borderId="22" xfId="3" applyFont="1" applyFill="1" applyBorder="1" applyAlignment="1">
      <alignment horizontal="center" vertical="center" wrapText="1"/>
    </xf>
    <xf numFmtId="0" fontId="50" fillId="0" borderId="0" xfId="3" applyFont="1" applyAlignment="1">
      <alignment horizontal="center" vertical="center"/>
    </xf>
    <xf numFmtId="0" fontId="38" fillId="0" borderId="0" xfId="3" applyFont="1" applyAlignment="1">
      <alignment horizontal="center" vertical="center"/>
    </xf>
    <xf numFmtId="0" fontId="46" fillId="0" borderId="0" xfId="3" applyFont="1" applyAlignment="1">
      <alignment horizontal="center"/>
    </xf>
    <xf numFmtId="0" fontId="39" fillId="3" borderId="1" xfId="4" applyFont="1" applyFill="1" applyBorder="1" applyAlignment="1">
      <alignment horizontal="center" vertical="center"/>
    </xf>
    <xf numFmtId="0" fontId="39" fillId="3" borderId="6" xfId="4" applyFont="1" applyFill="1" applyBorder="1" applyAlignment="1">
      <alignment horizontal="center" vertical="center"/>
    </xf>
    <xf numFmtId="0" fontId="39" fillId="3" borderId="1" xfId="4" applyFont="1" applyFill="1" applyBorder="1" applyAlignment="1">
      <alignment horizontal="center" vertical="center" wrapText="1"/>
    </xf>
    <xf numFmtId="0" fontId="39" fillId="3" borderId="6" xfId="4" applyFont="1" applyFill="1" applyBorder="1" applyAlignment="1">
      <alignment horizontal="center" vertical="center" wrapText="1"/>
    </xf>
    <xf numFmtId="0" fontId="31" fillId="0" borderId="0" xfId="13" applyFont="1" applyAlignment="1">
      <alignment horizontal="left"/>
    </xf>
    <xf numFmtId="0" fontId="24" fillId="0" borderId="0" xfId="13" applyFont="1" applyAlignment="1">
      <alignment horizontal="center" vertical="center"/>
    </xf>
    <xf numFmtId="0" fontId="33" fillId="7" borderId="23" xfId="13" applyFont="1" applyFill="1" applyBorder="1" applyAlignment="1">
      <alignment horizontal="center" vertical="center"/>
    </xf>
    <xf numFmtId="0" fontId="33" fillId="7" borderId="24" xfId="13" applyFont="1" applyFill="1" applyBorder="1" applyAlignment="1">
      <alignment horizontal="center" vertical="center"/>
    </xf>
    <xf numFmtId="0" fontId="33" fillId="7" borderId="23" xfId="13" applyFont="1" applyFill="1" applyBorder="1" applyAlignment="1">
      <alignment horizontal="center" vertical="center" wrapText="1"/>
    </xf>
    <xf numFmtId="0" fontId="33" fillId="7" borderId="24" xfId="13" applyFont="1" applyFill="1" applyBorder="1" applyAlignment="1">
      <alignment horizontal="center" vertical="center" wrapText="1"/>
    </xf>
    <xf numFmtId="0" fontId="25" fillId="0" borderId="17" xfId="13" applyFont="1" applyBorder="1" applyAlignment="1">
      <alignment horizontal="center" vertical="center"/>
    </xf>
    <xf numFmtId="0" fontId="33" fillId="7" borderId="28" xfId="13" applyFont="1" applyFill="1" applyBorder="1" applyAlignment="1">
      <alignment horizontal="center" vertical="center" wrapText="1"/>
    </xf>
    <xf numFmtId="0" fontId="33" fillId="7" borderId="25" xfId="13" applyFont="1" applyFill="1" applyBorder="1" applyAlignment="1">
      <alignment horizontal="center" wrapText="1"/>
    </xf>
    <xf numFmtId="0" fontId="33" fillId="7" borderId="26" xfId="13" applyFont="1" applyFill="1" applyBorder="1" applyAlignment="1">
      <alignment horizontal="center" wrapText="1"/>
    </xf>
    <xf numFmtId="0" fontId="33" fillId="7" borderId="27" xfId="13" applyFont="1" applyFill="1" applyBorder="1" applyAlignment="1">
      <alignment horizontal="center" wrapText="1"/>
    </xf>
    <xf numFmtId="0" fontId="33" fillId="7" borderId="18" xfId="13" applyFont="1" applyFill="1" applyBorder="1" applyAlignment="1">
      <alignment horizontal="center" vertical="center"/>
    </xf>
    <xf numFmtId="0" fontId="33" fillId="7" borderId="18" xfId="13" applyFont="1" applyFill="1" applyBorder="1" applyAlignment="1">
      <alignment horizontal="center" vertical="center" wrapText="1"/>
    </xf>
    <xf numFmtId="0" fontId="33" fillId="7" borderId="18" xfId="13" applyFont="1" applyFill="1" applyBorder="1" applyAlignment="1">
      <alignment horizontal="center" wrapText="1"/>
    </xf>
    <xf numFmtId="0" fontId="25" fillId="0" borderId="0" xfId="13" applyFont="1" applyAlignment="1">
      <alignment horizontal="center" vertical="center"/>
    </xf>
    <xf numFmtId="165" fontId="27" fillId="5" borderId="0" xfId="14" applyNumberFormat="1" applyFont="1" applyFill="1" applyBorder="1" applyAlignment="1">
      <alignment horizontal="center"/>
    </xf>
    <xf numFmtId="0" fontId="12" fillId="3" borderId="5" xfId="3" applyFont="1" applyFill="1" applyBorder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  <xf numFmtId="0" fontId="13" fillId="0" borderId="0" xfId="11" applyFont="1" applyAlignment="1">
      <alignment horizontal="center" vertical="center" wrapText="1"/>
    </xf>
    <xf numFmtId="0" fontId="12" fillId="3" borderId="1" xfId="3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2" fillId="3" borderId="7" xfId="11" applyFont="1" applyFill="1" applyBorder="1" applyAlignment="1">
      <alignment horizontal="center" vertical="center"/>
    </xf>
    <xf numFmtId="0" fontId="12" fillId="3" borderId="8" xfId="11" applyFont="1" applyFill="1" applyBorder="1" applyAlignment="1">
      <alignment horizontal="center" vertical="center"/>
    </xf>
    <xf numFmtId="0" fontId="19" fillId="0" borderId="0" xfId="9" applyFont="1" applyAlignment="1">
      <alignment horizontal="center"/>
    </xf>
    <xf numFmtId="0" fontId="18" fillId="3" borderId="1" xfId="9" applyFont="1" applyFill="1" applyBorder="1" applyAlignment="1">
      <alignment horizontal="center"/>
    </xf>
    <xf numFmtId="0" fontId="18" fillId="3" borderId="13" xfId="9" applyFont="1" applyFill="1" applyBorder="1" applyAlignment="1">
      <alignment horizontal="center"/>
    </xf>
    <xf numFmtId="0" fontId="12" fillId="4" borderId="1" xfId="9" applyFont="1" applyFill="1" applyBorder="1" applyAlignment="1">
      <alignment horizontal="center" vertical="center" wrapText="1"/>
    </xf>
    <xf numFmtId="0" fontId="12" fillId="4" borderId="13" xfId="9" applyFont="1" applyFill="1" applyBorder="1" applyAlignment="1">
      <alignment horizontal="center" vertical="center"/>
    </xf>
    <xf numFmtId="0" fontId="10" fillId="0" borderId="0" xfId="9" applyFont="1" applyAlignment="1">
      <alignment horizontal="center"/>
    </xf>
  </cellXfs>
  <cellStyles count="17">
    <cellStyle name="Comma" xfId="1" builtinId="3"/>
    <cellStyle name="Comma 2" xfId="15" xr:uid="{091CABDD-237A-4048-A4C5-45AEF1B766C8}"/>
    <cellStyle name="Millares 2" xfId="7" xr:uid="{15D70684-AE3D-4904-97E5-277DAF36AF39}"/>
    <cellStyle name="Millares 2 2" xfId="12" xr:uid="{4DC34889-7431-4E28-AACD-C44F482F08F4}"/>
    <cellStyle name="Millares 3" xfId="10" xr:uid="{2365735D-0DA6-4944-87A9-5C522271AD70}"/>
    <cellStyle name="Normal" xfId="0" builtinId="0"/>
    <cellStyle name="Normal 10 3" xfId="4" xr:uid="{F6DF1FF3-56CB-4A01-BD97-9E3E77074CED}"/>
    <cellStyle name="Normal 2" xfId="6" xr:uid="{077DA5BA-5422-457F-B610-BFA4697B3C08}"/>
    <cellStyle name="Normal 2 2" xfId="11" xr:uid="{124BD459-9D35-42E5-99E5-3A7EF3964F51}"/>
    <cellStyle name="Normal 2 2 2" xfId="8" xr:uid="{E4176139-19BE-441A-B872-560AD968D3EB}"/>
    <cellStyle name="Normal 3" xfId="9" xr:uid="{2284548A-EDAC-4CB0-8BD4-F25E411C4114}"/>
    <cellStyle name="Normal 3 2" xfId="5" xr:uid="{79C4BA58-22AC-4656-84E7-A88D521D091E}"/>
    <cellStyle name="Normal 4" xfId="3" xr:uid="{70959A1A-2D7F-4687-952B-45E3CE2493DA}"/>
    <cellStyle name="Normal 5" xfId="13" xr:uid="{B9CC00D2-9907-4E0B-8141-2D03FCFF7B60}"/>
    <cellStyle name="Normal_COMPARACION 2002-2001" xfId="16" xr:uid="{0537CBED-BCC7-4FD1-BE47-6A8014AC2FAE}"/>
    <cellStyle name="Percent" xfId="2" builtinId="5"/>
    <cellStyle name="Percent 2" xfId="14" xr:uid="{A2D1D5D2-F97F-4D5C-B703-681F61E61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externalLink" Target="externalLinks/externalLink38.xml"/><Relationship Id="rId50" Type="http://schemas.openxmlformats.org/officeDocument/2006/relationships/externalLink" Target="externalLinks/externalLink41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9" Type="http://schemas.openxmlformats.org/officeDocument/2006/relationships/externalLink" Target="externalLinks/externalLink20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53" Type="http://schemas.openxmlformats.org/officeDocument/2006/relationships/styles" Target="styles.xml"/><Relationship Id="rId58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56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37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0.xml"/><Relationship Id="rId57" Type="http://schemas.openxmlformats.org/officeDocument/2006/relationships/customXml" Target="../customXml/item2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5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12702</xdr:rowOff>
    </xdr:from>
    <xdr:to>
      <xdr:col>3</xdr:col>
      <xdr:colOff>21167</xdr:colOff>
      <xdr:row>46</xdr:row>
      <xdr:rowOff>179918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265D15-91F9-456D-B185-B755B3C7B181}"/>
            </a:ext>
          </a:extLst>
        </xdr:cNvPr>
        <xdr:cNvSpPr txBox="1"/>
      </xdr:nvSpPr>
      <xdr:spPr>
        <a:xfrm>
          <a:off x="0" y="6931662"/>
          <a:ext cx="8441267" cy="1264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000">
              <a:latin typeface="Arial" pitchFamily="34" charset="0"/>
              <a:cs typeface="Arial" pitchFamily="34" charset="0"/>
            </a:rPr>
            <a:t>Notas:  </a:t>
          </a:r>
        </a:p>
        <a:p>
          <a:r>
            <a:rPr lang="es-ES" sz="1000">
              <a:latin typeface="Arial" pitchFamily="34" charset="0"/>
              <a:cs typeface="Arial" pitchFamily="34" charset="0"/>
            </a:rPr>
            <a:t>1. </a:t>
          </a:r>
          <a:r>
            <a:rPr lang="es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Proyecciones consensuadas entre el Ministerio de Economía, Planificación y Desarrollo, el Banco Central y el Ministerio de Hacienda.</a:t>
          </a:r>
          <a:endParaRPr lang="es-ES" sz="1000">
            <a:latin typeface="Arial" pitchFamily="34" charset="0"/>
            <a:cs typeface="Arial" pitchFamily="34" charset="0"/>
          </a:endParaRPr>
        </a:p>
        <a:p>
          <a:r>
            <a:rPr lang="es-ES" sz="1000">
              <a:latin typeface="Arial" pitchFamily="34" charset="0"/>
              <a:cs typeface="Arial" pitchFamily="34" charset="0"/>
            </a:rPr>
            <a:t>2. De 2025 en adelante se proyecta la inflación meta con la consecución de la meta establecida por el Banco Central.</a:t>
          </a:r>
        </a:p>
        <a:p>
          <a:r>
            <a:rPr lang="es-ES" sz="1000">
              <a:latin typeface="Arial" pitchFamily="34" charset="0"/>
              <a:cs typeface="Arial" pitchFamily="34" charset="0"/>
            </a:rPr>
            <a:t>3. La meta de inflación se relaciona con el objetivo de inflación establecido por la Junta Monetaria del Banco Central; en cambio las proyecciones de inflación corresponden a los resultados esperados, dada la evolución de los precios domésticos, los precios internacionales del petróleo y otros determinantes.</a:t>
          </a:r>
        </a:p>
        <a:p>
          <a:r>
            <a:rPr lang="es-ES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4. </a:t>
          </a:r>
          <a:r>
            <a:rPr lang="es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tasa de cambio se refiere a</a:t>
          </a:r>
          <a:r>
            <a:rPr lang="es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tasa de cambio de venta </a:t>
          </a:r>
          <a:r>
            <a:rPr lang="es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del dólar de Entidades Financieras, promedio anual.</a:t>
          </a:r>
          <a:r>
            <a:rPr lang="es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s-ES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5. Fuentes supuestos exógenos: Consensus Forecasts</a:t>
          </a:r>
          <a:r>
            <a:rPr lang="es-ES" sz="1000" baseline="30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TM</a:t>
          </a:r>
          <a:r>
            <a:rPr lang="es-ES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, FMI</a:t>
          </a:r>
          <a:r>
            <a:rPr lang="es-ES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,</a:t>
          </a:r>
          <a:r>
            <a:rPr lang="es-ES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LME, CMX, CME, EIA y Bloomberg.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cienda365-my.sharepoint.com/Sector%20Files/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cienda365-my.sharepoint.com/Users/fbaez/AppData/Local/Microsoft/Windows/INetCache/Content.Outlook/HTMLJ493/Marco%20Macro%20Commoditties%20-%20Fixed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cienda365-my.sharepoint.com/Users/fperez/Desktop/2022/PRESUPUESTO%202023/SEPTIEMBRE/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ija\Downloads\Marco%20macro%20250825.xlsx" TargetMode="External"/><Relationship Id="rId1" Type="http://schemas.openxmlformats.org/officeDocument/2006/relationships/externalLinkPath" Target="https://hacienda365-my.sharepoint.com/personal/mortiz_hacienda_gov_do/Documents/Documentos/Work/Presupuesto%202026/Marco%20macro%202508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o2025"/>
    </sheetNames>
    <sheetDataSet>
      <sheetData sheetId="0">
        <row r="15">
          <cell r="G15">
            <v>8659730.0228753239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8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1"/>
      <sheetName val="[MFLOW96.XLS]_WIN_TEMP_MFLOW_14"/>
      <sheetName val="[MFLOW96.XLS]_WIN_TEMP_MFLOW_13"/>
      <sheetName val="[MFLOW96.XLS]_WIN_TEMP_MFLOW_12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D61E6-EA58-421F-9AEB-F1EDDA6DDF9F}">
  <dimension ref="B5:F25"/>
  <sheetViews>
    <sheetView showGridLines="0" workbookViewId="0">
      <selection activeCell="B22" sqref="B22"/>
    </sheetView>
  </sheetViews>
  <sheetFormatPr defaultColWidth="11.5703125" defaultRowHeight="15"/>
  <cols>
    <col min="1" max="1" width="11.5703125" style="249"/>
    <col min="2" max="2" width="24.42578125" style="249" customWidth="1"/>
    <col min="3" max="3" width="17.28515625" style="249" customWidth="1"/>
    <col min="4" max="4" width="16.85546875" style="249" customWidth="1"/>
    <col min="5" max="5" width="16" style="249" customWidth="1"/>
    <col min="6" max="6" width="16.28515625" style="249" customWidth="1"/>
    <col min="7" max="16384" width="11.5703125" style="249"/>
  </cols>
  <sheetData>
    <row r="5" spans="2:6" ht="10.9" customHeight="1"/>
    <row r="6" spans="2:6">
      <c r="B6" s="281" t="s">
        <v>328</v>
      </c>
      <c r="C6" s="281"/>
      <c r="D6" s="281"/>
      <c r="E6" s="281"/>
      <c r="F6" s="281"/>
    </row>
    <row r="7" spans="2:6">
      <c r="B7" s="281"/>
      <c r="C7" s="281"/>
      <c r="D7" s="281"/>
      <c r="E7" s="281"/>
      <c r="F7" s="281"/>
    </row>
    <row r="8" spans="2:6" ht="21" customHeight="1">
      <c r="B8" s="282"/>
      <c r="C8" s="282"/>
      <c r="D8" s="282"/>
      <c r="E8" s="282"/>
      <c r="F8" s="282"/>
    </row>
    <row r="9" spans="2:6">
      <c r="B9" s="283" t="s">
        <v>14</v>
      </c>
      <c r="C9" s="286" t="s">
        <v>27</v>
      </c>
      <c r="D9" s="286" t="s">
        <v>28</v>
      </c>
      <c r="E9" s="289" t="s">
        <v>57</v>
      </c>
      <c r="F9" s="290"/>
    </row>
    <row r="10" spans="2:6" ht="22.15" customHeight="1">
      <c r="B10" s="284"/>
      <c r="C10" s="287"/>
      <c r="D10" s="287"/>
      <c r="E10" s="291"/>
      <c r="F10" s="292"/>
    </row>
    <row r="11" spans="2:6">
      <c r="B11" s="285"/>
      <c r="C11" s="288"/>
      <c r="D11" s="288"/>
      <c r="E11" s="250" t="s">
        <v>17</v>
      </c>
      <c r="F11" s="251" t="s">
        <v>18</v>
      </c>
    </row>
    <row r="12" spans="2:6">
      <c r="B12" s="252" t="s">
        <v>0</v>
      </c>
      <c r="C12" s="248">
        <v>308043.45596128894</v>
      </c>
      <c r="D12" s="253">
        <v>294174.00000000343</v>
      </c>
      <c r="E12" s="253">
        <f t="shared" ref="E12:E17" si="0">D12-C12</f>
        <v>-13869.455961285508</v>
      </c>
      <c r="F12" s="254">
        <f t="shared" ref="F12:F17" si="1">(D12-C12)/C12</f>
        <v>-4.5024348652381203E-2</v>
      </c>
    </row>
    <row r="13" spans="2:6">
      <c r="B13" s="252" t="s">
        <v>7</v>
      </c>
      <c r="C13" s="248">
        <v>981715.23049208999</v>
      </c>
      <c r="D13" s="253">
        <v>962001.86627051642</v>
      </c>
      <c r="E13" s="253">
        <f t="shared" si="0"/>
        <v>-19713.364221573574</v>
      </c>
      <c r="F13" s="254">
        <f t="shared" si="1"/>
        <v>-2.0080532123039535E-2</v>
      </c>
    </row>
    <row r="14" spans="2:6">
      <c r="B14" s="252" t="s">
        <v>15</v>
      </c>
      <c r="C14" s="248">
        <v>31396.863624914593</v>
      </c>
      <c r="D14" s="253">
        <v>51179.619274922952</v>
      </c>
      <c r="E14" s="253">
        <f t="shared" si="0"/>
        <v>19782.755650008359</v>
      </c>
      <c r="F14" s="254">
        <f t="shared" si="1"/>
        <v>0.63008700124779338</v>
      </c>
    </row>
    <row r="15" spans="2:6">
      <c r="B15" s="255" t="s">
        <v>56</v>
      </c>
      <c r="C15" s="256">
        <f>SUM(C12:C14)</f>
        <v>1321155.5500782935</v>
      </c>
      <c r="D15" s="256">
        <f>SUM(D12:D14)</f>
        <v>1307355.4855454427</v>
      </c>
      <c r="E15" s="256">
        <f t="shared" si="0"/>
        <v>-13800.064532850869</v>
      </c>
      <c r="F15" s="257">
        <f t="shared" si="1"/>
        <v>-1.0445450221234781E-2</v>
      </c>
    </row>
    <row r="16" spans="2:6" ht="45">
      <c r="B16" s="258" t="s">
        <v>16</v>
      </c>
      <c r="C16" s="248">
        <v>34232.832226395672</v>
      </c>
      <c r="D16" s="248">
        <v>32769.001240275837</v>
      </c>
      <c r="E16" s="248">
        <f t="shared" si="0"/>
        <v>-1463.8309861198359</v>
      </c>
      <c r="F16" s="259">
        <f t="shared" si="1"/>
        <v>-4.2761024750710808E-2</v>
      </c>
    </row>
    <row r="17" spans="2:6">
      <c r="B17" s="260" t="s">
        <v>29</v>
      </c>
      <c r="C17" s="261">
        <f>C16+C15</f>
        <v>1355388.3823046891</v>
      </c>
      <c r="D17" s="261">
        <f>D16+D15</f>
        <v>1340124.4867857185</v>
      </c>
      <c r="E17" s="261">
        <f t="shared" si="0"/>
        <v>-15263.895518970676</v>
      </c>
      <c r="F17" s="262">
        <f t="shared" si="1"/>
        <v>-1.1261639629090001E-2</v>
      </c>
    </row>
    <row r="18" spans="2:6">
      <c r="B18" s="260" t="s">
        <v>54</v>
      </c>
      <c r="C18" s="263">
        <f>+C17/C25</f>
        <v>0.15651623996641112</v>
      </c>
      <c r="D18" s="263">
        <f>+D17/C25</f>
        <v>0.15475361047580924</v>
      </c>
      <c r="E18" s="263">
        <f>E17/[42]Ago2025!$G$15</f>
        <v>-1.7626294906018958E-3</v>
      </c>
      <c r="F18" s="262"/>
    </row>
    <row r="19" spans="2:6">
      <c r="B19" s="264" t="s">
        <v>58</v>
      </c>
    </row>
    <row r="20" spans="2:6">
      <c r="B20" s="264" t="s">
        <v>53</v>
      </c>
    </row>
    <row r="21" spans="2:6">
      <c r="B21" s="264" t="s">
        <v>52</v>
      </c>
    </row>
    <row r="22" spans="2:6">
      <c r="B22" s="264" t="s">
        <v>51</v>
      </c>
    </row>
    <row r="25" spans="2:6">
      <c r="B25" s="265" t="s">
        <v>59</v>
      </c>
      <c r="C25" s="266">
        <v>8659730.0228753239</v>
      </c>
    </row>
  </sheetData>
  <mergeCells count="5">
    <mergeCell ref="B6:F8"/>
    <mergeCell ref="B9:B11"/>
    <mergeCell ref="C9:C11"/>
    <mergeCell ref="D9:D11"/>
    <mergeCell ref="E9:F10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159CC-E03D-404D-AA56-BDC1424C61D6}">
  <dimension ref="B1:P70"/>
  <sheetViews>
    <sheetView showGridLines="0" zoomScale="85" zoomScaleNormal="85" workbookViewId="0">
      <selection activeCell="E29" sqref="E29"/>
    </sheetView>
  </sheetViews>
  <sheetFormatPr defaultColWidth="9.140625" defaultRowHeight="12.75"/>
  <cols>
    <col min="1" max="1" width="6.85546875" style="204" customWidth="1"/>
    <col min="2" max="2" width="50.42578125" style="204" customWidth="1"/>
    <col min="3" max="3" width="14.5703125" style="204" customWidth="1"/>
    <col min="4" max="4" width="15.28515625" style="204" customWidth="1"/>
    <col min="5" max="5" width="17.28515625" style="204" customWidth="1"/>
    <col min="6" max="6" width="16.5703125" style="204" customWidth="1"/>
    <col min="7" max="7" width="15.7109375" style="204" customWidth="1"/>
    <col min="8" max="8" width="17.28515625" style="204" customWidth="1"/>
    <col min="9" max="9" width="14.28515625" style="204" hidden="1" customWidth="1"/>
    <col min="10" max="10" width="14.140625" style="204" hidden="1" customWidth="1"/>
    <col min="11" max="11" width="29.140625" style="204" customWidth="1"/>
    <col min="12" max="12" width="18.85546875" style="204" customWidth="1"/>
    <col min="13" max="13" width="19.42578125" style="204" customWidth="1"/>
    <col min="14" max="14" width="16.140625" style="204" bestFit="1" customWidth="1"/>
    <col min="15" max="15" width="9.140625" style="204"/>
    <col min="16" max="16" width="19.7109375" style="204" customWidth="1"/>
    <col min="17" max="16384" width="9.140625" style="204"/>
  </cols>
  <sheetData>
    <row r="1" spans="2:16" ht="14.25">
      <c r="B1" s="295" t="s">
        <v>323</v>
      </c>
      <c r="C1" s="295"/>
      <c r="D1" s="295"/>
      <c r="E1" s="295"/>
      <c r="F1" s="295"/>
      <c r="G1" s="295"/>
      <c r="H1" s="295"/>
      <c r="I1" s="295"/>
      <c r="J1" s="295"/>
    </row>
    <row r="2" spans="2:16" ht="14.25">
      <c r="B2" s="296" t="s">
        <v>324</v>
      </c>
      <c r="C2" s="296"/>
      <c r="D2" s="297"/>
      <c r="E2" s="297"/>
      <c r="F2" s="297"/>
      <c r="G2" s="297"/>
      <c r="H2" s="297"/>
      <c r="I2" s="297"/>
      <c r="J2" s="297"/>
    </row>
    <row r="3" spans="2:16" ht="18">
      <c r="B3" s="298" t="s">
        <v>326</v>
      </c>
      <c r="C3" s="298"/>
      <c r="D3" s="298"/>
      <c r="E3" s="298"/>
      <c r="F3" s="298"/>
      <c r="G3" s="298"/>
      <c r="H3" s="298"/>
      <c r="I3" s="298"/>
      <c r="J3" s="298"/>
    </row>
    <row r="4" spans="2:16" ht="20.25" customHeight="1">
      <c r="B4" s="299" t="s">
        <v>14</v>
      </c>
      <c r="C4" s="301" t="s">
        <v>204</v>
      </c>
      <c r="D4" s="301" t="s">
        <v>327</v>
      </c>
      <c r="E4" s="303" t="s">
        <v>206</v>
      </c>
      <c r="F4" s="303" t="s">
        <v>207</v>
      </c>
      <c r="G4" s="303" t="s">
        <v>208</v>
      </c>
      <c r="H4" s="303" t="s">
        <v>209</v>
      </c>
      <c r="I4" s="293" t="s">
        <v>210</v>
      </c>
      <c r="J4" s="294"/>
    </row>
    <row r="5" spans="2:16" ht="31.5" customHeight="1">
      <c r="B5" s="300"/>
      <c r="C5" s="302"/>
      <c r="D5" s="302"/>
      <c r="E5" s="304"/>
      <c r="F5" s="304"/>
      <c r="G5" s="304"/>
      <c r="H5" s="304"/>
      <c r="I5" s="205" t="s">
        <v>211</v>
      </c>
      <c r="J5" s="205" t="s">
        <v>212</v>
      </c>
    </row>
    <row r="6" spans="2:16" ht="21.75" customHeight="1">
      <c r="B6" s="206" t="s">
        <v>0</v>
      </c>
      <c r="C6" s="207">
        <v>254687.07512291</v>
      </c>
      <c r="D6" s="207">
        <v>280623.43977457948</v>
      </c>
      <c r="E6" s="207">
        <v>294174.00000000343</v>
      </c>
      <c r="F6" s="207">
        <v>322490.95235143503</v>
      </c>
      <c r="G6" s="207">
        <v>353972.53981663147</v>
      </c>
      <c r="H6" s="207">
        <v>388528.78544281598</v>
      </c>
      <c r="I6" s="208">
        <f>+D6/C6-1</f>
        <v>0.10183620287426365</v>
      </c>
      <c r="J6" s="208">
        <f>+E6/D6-1</f>
        <v>4.8287342769046226E-2</v>
      </c>
      <c r="K6" s="209"/>
      <c r="L6" s="209"/>
      <c r="M6" s="209"/>
      <c r="N6" s="209"/>
    </row>
    <row r="7" spans="2:16">
      <c r="B7" s="210" t="s">
        <v>1</v>
      </c>
      <c r="C7" s="211">
        <v>60110.456998399997</v>
      </c>
      <c r="D7" s="211">
        <v>64600.013936206829</v>
      </c>
      <c r="E7" s="211">
        <v>68599.077277929522</v>
      </c>
      <c r="F7" s="211">
        <v>74920.144172883985</v>
      </c>
      <c r="G7" s="211">
        <v>82237.241284274249</v>
      </c>
      <c r="H7" s="211">
        <v>90268.964758555201</v>
      </c>
      <c r="I7" s="212">
        <f>+D7/C7-1</f>
        <v>7.4688451261089694E-2</v>
      </c>
      <c r="J7" s="212">
        <f>+E7/D7-1</f>
        <v>6.1904991935014309E-2</v>
      </c>
      <c r="K7" s="209"/>
      <c r="L7" s="209"/>
      <c r="M7" s="209"/>
    </row>
    <row r="8" spans="2:16">
      <c r="B8" s="210" t="s">
        <v>2</v>
      </c>
      <c r="C8" s="211">
        <v>167138.08648289999</v>
      </c>
      <c r="D8" s="211">
        <v>184426.29361997929</v>
      </c>
      <c r="E8" s="211">
        <v>193717.01099999883</v>
      </c>
      <c r="F8" s="211">
        <v>212636.43777451731</v>
      </c>
      <c r="G8" s="211">
        <v>233403.63572632475</v>
      </c>
      <c r="H8" s="211">
        <v>256199.06795106936</v>
      </c>
      <c r="I8" s="212">
        <f t="shared" ref="I8:J24" si="0">+D8/C8-1</f>
        <v>0.10343667024600078</v>
      </c>
      <c r="J8" s="212">
        <f t="shared" si="0"/>
        <v>5.0376316726093329E-2</v>
      </c>
      <c r="K8" s="209"/>
      <c r="L8" s="213"/>
    </row>
    <row r="9" spans="2:16">
      <c r="B9" s="210" t="s">
        <v>3</v>
      </c>
      <c r="C9" s="211">
        <v>16114.928152720002</v>
      </c>
      <c r="D9" s="211">
        <v>17342.340059502396</v>
      </c>
      <c r="E9" s="211">
        <v>18332.884948068389</v>
      </c>
      <c r="F9" s="211">
        <v>20123.371351663856</v>
      </c>
      <c r="G9" s="211">
        <v>22088.726117251528</v>
      </c>
      <c r="H9" s="211">
        <v>24246.027812959281</v>
      </c>
      <c r="I9" s="212">
        <f t="shared" si="0"/>
        <v>7.6166142048559093E-2</v>
      </c>
      <c r="J9" s="212">
        <f t="shared" si="0"/>
        <v>5.7117141352746259E-2</v>
      </c>
      <c r="K9" s="209"/>
      <c r="L9" s="213"/>
      <c r="N9" s="209"/>
      <c r="O9" s="209"/>
      <c r="P9" s="209"/>
    </row>
    <row r="10" spans="2:16">
      <c r="B10" s="214" t="s">
        <v>4</v>
      </c>
      <c r="C10" s="211">
        <v>2407.3057690999995</v>
      </c>
      <c r="D10" s="211">
        <v>2659.4440688381451</v>
      </c>
      <c r="E10" s="211">
        <v>2859.0480343982622</v>
      </c>
      <c r="F10" s="211">
        <v>3138.2777708700332</v>
      </c>
      <c r="G10" s="211">
        <v>3444.7785586819778</v>
      </c>
      <c r="H10" s="211">
        <v>3781.2138327912576</v>
      </c>
      <c r="I10" s="215">
        <f t="shared" si="0"/>
        <v>0.1047387926264185</v>
      </c>
      <c r="J10" s="215">
        <f t="shared" si="0"/>
        <v>7.5054770994796627E-2</v>
      </c>
      <c r="K10" s="209"/>
      <c r="L10" s="213"/>
      <c r="N10" s="209"/>
      <c r="O10" s="209"/>
      <c r="P10" s="209"/>
    </row>
    <row r="11" spans="2:16" ht="25.5">
      <c r="B11" s="214" t="s">
        <v>5</v>
      </c>
      <c r="C11" s="211">
        <v>2057.8612511199999</v>
      </c>
      <c r="D11" s="211">
        <v>2154.7919006317825</v>
      </c>
      <c r="E11" s="211">
        <v>2348.6813236385869</v>
      </c>
      <c r="F11" s="211">
        <v>2578.0659506771467</v>
      </c>
      <c r="G11" s="211">
        <v>2829.8534923180614</v>
      </c>
      <c r="H11" s="211">
        <v>3106.2319355644695</v>
      </c>
      <c r="I11" s="212">
        <f t="shared" si="0"/>
        <v>4.7102616592361368E-2</v>
      </c>
      <c r="J11" s="212">
        <f t="shared" si="0"/>
        <v>8.9980579075852329E-2</v>
      </c>
      <c r="K11" s="209"/>
      <c r="L11" s="213"/>
      <c r="N11" s="209"/>
      <c r="O11" s="209"/>
      <c r="P11" s="209"/>
    </row>
    <row r="12" spans="2:16">
      <c r="B12" s="210" t="s">
        <v>6</v>
      </c>
      <c r="C12" s="211">
        <v>6858.4364686700001</v>
      </c>
      <c r="D12" s="211">
        <v>9440.5561894210477</v>
      </c>
      <c r="E12" s="211">
        <v>8317.2974159698606</v>
      </c>
      <c r="F12" s="211">
        <v>9094.655330822754</v>
      </c>
      <c r="G12" s="211">
        <v>9968.3046377808987</v>
      </c>
      <c r="H12" s="211">
        <v>10927.279151876395</v>
      </c>
      <c r="I12" s="212">
        <f t="shared" si="0"/>
        <v>0.37648810082974737</v>
      </c>
      <c r="J12" s="212">
        <f t="shared" si="0"/>
        <v>-0.11898226660733136</v>
      </c>
      <c r="K12" s="209"/>
      <c r="N12" s="209"/>
      <c r="O12" s="209"/>
      <c r="P12" s="209"/>
    </row>
    <row r="13" spans="2:16" ht="22.5" customHeight="1">
      <c r="B13" s="206" t="s">
        <v>7</v>
      </c>
      <c r="C13" s="207">
        <v>846458.72606670996</v>
      </c>
      <c r="D13" s="207">
        <v>904798.62675871933</v>
      </c>
      <c r="E13" s="207">
        <v>962001.86627051642</v>
      </c>
      <c r="F13" s="207">
        <v>1055872.4169381519</v>
      </c>
      <c r="G13" s="207">
        <v>1158994.4956936678</v>
      </c>
      <c r="H13" s="207">
        <v>1276605.2669050493</v>
      </c>
      <c r="I13" s="216">
        <f t="shared" si="0"/>
        <v>6.8922321780650497E-2</v>
      </c>
      <c r="J13" s="216">
        <f t="shared" si="0"/>
        <v>6.3222067120854986E-2</v>
      </c>
      <c r="K13" s="209"/>
      <c r="L13" s="217"/>
      <c r="N13" s="209"/>
      <c r="O13" s="209"/>
      <c r="P13" s="209"/>
    </row>
    <row r="14" spans="2:16">
      <c r="B14" s="218" t="s">
        <v>26</v>
      </c>
      <c r="C14" s="211">
        <v>117251.63773548002</v>
      </c>
      <c r="D14" s="211">
        <v>132241.34405052126</v>
      </c>
      <c r="E14" s="211">
        <v>141895.22692051384</v>
      </c>
      <c r="F14" s="211">
        <v>155753.46446773867</v>
      </c>
      <c r="G14" s="211">
        <v>170965.17071213745</v>
      </c>
      <c r="H14" s="211">
        <v>187662.53255756333</v>
      </c>
      <c r="I14" s="212">
        <f t="shared" si="0"/>
        <v>0.12784219141448627</v>
      </c>
      <c r="J14" s="212">
        <f t="shared" si="0"/>
        <v>7.3002002053944803E-2</v>
      </c>
      <c r="K14" s="219"/>
      <c r="N14" s="209"/>
      <c r="O14" s="209"/>
      <c r="P14" s="209"/>
    </row>
    <row r="15" spans="2:16">
      <c r="B15" s="218" t="s">
        <v>25</v>
      </c>
      <c r="C15" s="211">
        <v>193430.72024819002</v>
      </c>
      <c r="D15" s="211">
        <v>214715.1232477616</v>
      </c>
      <c r="E15" s="211">
        <v>202484.41158375796</v>
      </c>
      <c r="F15" s="211">
        <v>222260.10902078063</v>
      </c>
      <c r="G15" s="211">
        <v>243967.20555199435</v>
      </c>
      <c r="H15" s="211">
        <v>267794.33181724977</v>
      </c>
      <c r="I15" s="212">
        <f t="shared" si="0"/>
        <v>0.11003631156551386</v>
      </c>
      <c r="J15" s="212">
        <f t="shared" si="0"/>
        <v>-5.6962506781092048E-2</v>
      </c>
      <c r="K15" s="209"/>
      <c r="L15" s="220"/>
      <c r="M15" s="221"/>
      <c r="N15" s="221"/>
      <c r="P15" s="209"/>
    </row>
    <row r="16" spans="2:16">
      <c r="B16" s="218" t="s">
        <v>24</v>
      </c>
      <c r="C16" s="211">
        <v>69809.475766089978</v>
      </c>
      <c r="D16" s="211">
        <v>67846.041231617812</v>
      </c>
      <c r="E16" s="211">
        <v>80739.939344348139</v>
      </c>
      <c r="F16" s="211">
        <v>88625.428400363278</v>
      </c>
      <c r="G16" s="211">
        <v>97281.055979610901</v>
      </c>
      <c r="H16" s="211">
        <v>106782.03787920304</v>
      </c>
      <c r="I16" s="212">
        <f t="shared" si="0"/>
        <v>-2.8125616371207696E-2</v>
      </c>
      <c r="J16" s="212">
        <f t="shared" si="0"/>
        <v>0.19004643275666133</v>
      </c>
      <c r="K16" s="209"/>
      <c r="L16" s="220"/>
      <c r="M16" s="221"/>
      <c r="N16" s="222"/>
      <c r="P16" s="209"/>
    </row>
    <row r="17" spans="2:16">
      <c r="B17" s="210" t="s">
        <v>8</v>
      </c>
      <c r="C17" s="211">
        <v>2745.3641392499999</v>
      </c>
      <c r="D17" s="211">
        <v>3398.7741639789615</v>
      </c>
      <c r="E17" s="211">
        <v>3599.6155481784531</v>
      </c>
      <c r="F17" s="211">
        <v>3951.1730207443538</v>
      </c>
      <c r="G17" s="211">
        <v>4337.0654534921732</v>
      </c>
      <c r="H17" s="211">
        <v>4760.6461800378638</v>
      </c>
      <c r="I17" s="212">
        <f t="shared" si="0"/>
        <v>0.2380048662351455</v>
      </c>
      <c r="J17" s="212">
        <f t="shared" si="0"/>
        <v>5.9092300491176308E-2</v>
      </c>
      <c r="K17" s="209"/>
      <c r="L17" s="220"/>
      <c r="M17" s="221"/>
      <c r="N17" s="222"/>
      <c r="P17" s="209"/>
    </row>
    <row r="18" spans="2:16">
      <c r="B18" s="210" t="s">
        <v>9</v>
      </c>
      <c r="C18" s="211">
        <v>55102.47856096</v>
      </c>
      <c r="D18" s="211">
        <v>60953.37209960469</v>
      </c>
      <c r="E18" s="211">
        <v>71510.485693190101</v>
      </c>
      <c r="F18" s="211">
        <v>78494.577542937725</v>
      </c>
      <c r="G18" s="211">
        <v>86160.772702331247</v>
      </c>
      <c r="H18" s="211">
        <v>94575.68898440052</v>
      </c>
      <c r="I18" s="212">
        <f t="shared" si="0"/>
        <v>0.10618203920122826</v>
      </c>
      <c r="J18" s="212">
        <f t="shared" si="0"/>
        <v>0.17319982849076654</v>
      </c>
      <c r="K18" s="209"/>
      <c r="L18" s="220"/>
      <c r="M18" s="221"/>
      <c r="N18" s="223"/>
      <c r="P18" s="209"/>
    </row>
    <row r="19" spans="2:16">
      <c r="B19" s="210" t="s">
        <v>2</v>
      </c>
      <c r="C19" s="211">
        <v>207949.55071354998</v>
      </c>
      <c r="D19" s="211">
        <v>217846.73447761658</v>
      </c>
      <c r="E19" s="211">
        <v>241037.55045500648</v>
      </c>
      <c r="F19" s="211">
        <v>264578.55112501385</v>
      </c>
      <c r="G19" s="211">
        <v>290418.69029646704</v>
      </c>
      <c r="H19" s="211">
        <v>318782.51398263575</v>
      </c>
      <c r="I19" s="212">
        <f t="shared" si="0"/>
        <v>4.7594157958532612E-2</v>
      </c>
      <c r="J19" s="212">
        <f t="shared" si="0"/>
        <v>0.10645473310857789</v>
      </c>
      <c r="K19" s="209"/>
      <c r="L19" s="220"/>
      <c r="M19" s="221"/>
      <c r="N19" s="221"/>
      <c r="P19" s="209"/>
    </row>
    <row r="20" spans="2:16">
      <c r="B20" s="210" t="s">
        <v>3</v>
      </c>
      <c r="C20" s="211">
        <v>31476.407398069998</v>
      </c>
      <c r="D20" s="211">
        <v>31830.732546416555</v>
      </c>
      <c r="E20" s="211">
        <v>35406.113896860545</v>
      </c>
      <c r="F20" s="211">
        <v>38864.062043922961</v>
      </c>
      <c r="G20" s="211">
        <v>42659.731676675801</v>
      </c>
      <c r="H20" s="211">
        <v>46826.106459721967</v>
      </c>
      <c r="I20" s="212">
        <f t="shared" si="0"/>
        <v>1.1256848466393965E-2</v>
      </c>
      <c r="J20" s="212">
        <f t="shared" si="0"/>
        <v>0.1123248214671233</v>
      </c>
      <c r="K20" s="209"/>
      <c r="L20" s="220"/>
      <c r="P20" s="209"/>
    </row>
    <row r="21" spans="2:16">
      <c r="B21" s="210" t="s">
        <v>4</v>
      </c>
      <c r="C21" s="211">
        <v>500.18386894000008</v>
      </c>
      <c r="D21" s="211">
        <v>411.05655693757132</v>
      </c>
      <c r="E21" s="211">
        <v>545.24923252283725</v>
      </c>
      <c r="F21" s="211">
        <v>598.50115332899861</v>
      </c>
      <c r="G21" s="211">
        <v>656.95393807113419</v>
      </c>
      <c r="H21" s="211">
        <v>721.11553059936318</v>
      </c>
      <c r="I21" s="212">
        <f t="shared" si="0"/>
        <v>-0.17818909712404196</v>
      </c>
      <c r="J21" s="212">
        <f t="shared" si="0"/>
        <v>0.3264579370416083</v>
      </c>
      <c r="K21" s="209"/>
      <c r="L21" s="220"/>
      <c r="M21" s="209"/>
      <c r="P21" s="209"/>
    </row>
    <row r="22" spans="2:16">
      <c r="B22" s="210" t="s">
        <v>23</v>
      </c>
      <c r="C22" s="211">
        <v>54108.526888569999</v>
      </c>
      <c r="D22" s="211">
        <v>53714.967849489825</v>
      </c>
      <c r="E22" s="211">
        <v>56572.644133493799</v>
      </c>
      <c r="F22" s="211">
        <v>62097.827454253034</v>
      </c>
      <c r="G22" s="211">
        <v>68162.629369751463</v>
      </c>
      <c r="H22" s="211">
        <v>74819.751882960511</v>
      </c>
      <c r="I22" s="212">
        <f t="shared" si="0"/>
        <v>-7.2735123595336626E-3</v>
      </c>
      <c r="J22" s="212">
        <f t="shared" si="0"/>
        <v>5.3200744567347247E-2</v>
      </c>
      <c r="K22" s="209"/>
      <c r="L22" s="220"/>
      <c r="M22" s="209"/>
      <c r="P22" s="209"/>
    </row>
    <row r="23" spans="2:16">
      <c r="B23" s="210" t="s">
        <v>22</v>
      </c>
      <c r="C23" s="211">
        <v>32047.501561680001</v>
      </c>
      <c r="D23" s="211">
        <v>31971.137705982324</v>
      </c>
      <c r="E23" s="211">
        <v>33071.362805206954</v>
      </c>
      <c r="F23" s="211">
        <v>36301.28682528514</v>
      </c>
      <c r="G23" s="211">
        <v>39846.662290074753</v>
      </c>
      <c r="H23" s="211">
        <v>43738.297854315628</v>
      </c>
      <c r="I23" s="212">
        <f t="shared" si="0"/>
        <v>-2.3828333560013126E-3</v>
      </c>
      <c r="J23" s="212">
        <f t="shared" si="0"/>
        <v>3.4413073108085168E-2</v>
      </c>
      <c r="K23" s="209"/>
      <c r="L23" s="220"/>
      <c r="P23" s="209"/>
    </row>
    <row r="24" spans="2:16">
      <c r="B24" s="210" t="s">
        <v>10</v>
      </c>
      <c r="C24" s="211">
        <v>10158.534292799999</v>
      </c>
      <c r="D24" s="211">
        <v>10733.167790335958</v>
      </c>
      <c r="E24" s="211">
        <v>11785.040070105069</v>
      </c>
      <c r="F24" s="211">
        <v>12870.973432459785</v>
      </c>
      <c r="G24" s="211">
        <v>14128.020700095962</v>
      </c>
      <c r="H24" s="211">
        <v>15507.837845345784</v>
      </c>
      <c r="I24" s="212">
        <f t="shared" si="0"/>
        <v>5.6566575548525622E-2</v>
      </c>
      <c r="J24" s="224">
        <f t="shared" si="0"/>
        <v>9.8002034470774602E-2</v>
      </c>
      <c r="K24" s="209"/>
      <c r="L24" s="220"/>
      <c r="P24" s="209"/>
    </row>
    <row r="25" spans="2:16">
      <c r="B25" s="210" t="s">
        <v>6</v>
      </c>
      <c r="C25" s="211">
        <v>71878.344893129994</v>
      </c>
      <c r="D25" s="211">
        <v>79136.17503845616</v>
      </c>
      <c r="E25" s="211">
        <v>83354.226587332407</v>
      </c>
      <c r="F25" s="211">
        <v>91476.462451323547</v>
      </c>
      <c r="G25" s="211">
        <v>100410.53702296554</v>
      </c>
      <c r="H25" s="211">
        <v>114634.4059310157</v>
      </c>
      <c r="I25" s="212">
        <f t="shared" ref="I25:J42" si="1">+D25/C25-1</f>
        <v>0.10097380728670413</v>
      </c>
      <c r="J25" s="212">
        <f t="shared" si="1"/>
        <v>5.3301180488272148E-2</v>
      </c>
      <c r="L25" s="220"/>
      <c r="P25" s="209"/>
    </row>
    <row r="26" spans="2:16" ht="24" customHeight="1">
      <c r="B26" s="206" t="s">
        <v>15</v>
      </c>
      <c r="C26" s="207">
        <v>78307.161898719991</v>
      </c>
      <c r="D26" s="207">
        <v>52564.799087640888</v>
      </c>
      <c r="E26" s="207">
        <v>51179.619274922952</v>
      </c>
      <c r="F26" s="207">
        <v>51377.468630871721</v>
      </c>
      <c r="G26" s="207">
        <v>49693.044926265313</v>
      </c>
      <c r="H26" s="207">
        <v>42477.066643288141</v>
      </c>
      <c r="I26" s="216">
        <f t="shared" si="1"/>
        <v>-0.32873573996173511</v>
      </c>
      <c r="J26" s="216">
        <f t="shared" si="1"/>
        <v>-2.6351852128426057E-2</v>
      </c>
      <c r="K26" s="209"/>
      <c r="P26" s="209"/>
    </row>
    <row r="27" spans="2:16">
      <c r="B27" s="218" t="s">
        <v>11</v>
      </c>
      <c r="C27" s="211">
        <v>7372.2649939800003</v>
      </c>
      <c r="D27" s="211">
        <v>6547.1239368275792</v>
      </c>
      <c r="E27" s="211">
        <v>4979.4130737947544</v>
      </c>
      <c r="F27" s="211">
        <v>5438.2414485489126</v>
      </c>
      <c r="G27" s="211">
        <v>5969.3688407012378</v>
      </c>
      <c r="H27" s="211">
        <v>6552.3689401181118</v>
      </c>
      <c r="I27" s="212">
        <f t="shared" si="1"/>
        <v>-0.11192504038124107</v>
      </c>
      <c r="J27" s="212">
        <f t="shared" si="1"/>
        <v>-0.239450311031146</v>
      </c>
      <c r="K27" s="219"/>
      <c r="L27" s="209"/>
      <c r="P27" s="209"/>
    </row>
    <row r="28" spans="2:16">
      <c r="B28" s="210" t="s">
        <v>12</v>
      </c>
      <c r="C28" s="211">
        <v>1052.5420384400002</v>
      </c>
      <c r="D28" s="211">
        <v>1038.4673353563098</v>
      </c>
      <c r="E28" s="211">
        <v>1186.4077788090979</v>
      </c>
      <c r="F28" s="211">
        <v>1295.729408663723</v>
      </c>
      <c r="G28" s="211">
        <v>1415.1244879406606</v>
      </c>
      <c r="H28" s="211">
        <v>1545.5212353592883</v>
      </c>
      <c r="I28" s="212">
        <f t="shared" si="1"/>
        <v>-1.3372105407353452E-2</v>
      </c>
      <c r="J28" s="212">
        <f t="shared" si="1"/>
        <v>0.1424603725277771</v>
      </c>
      <c r="K28" s="209"/>
    </row>
    <row r="29" spans="2:16">
      <c r="B29" s="225" t="s">
        <v>13</v>
      </c>
      <c r="C29" s="211">
        <v>1520.3031855500001</v>
      </c>
      <c r="D29" s="211">
        <v>1320.7394222291114</v>
      </c>
      <c r="E29" s="211">
        <v>1585.1314106174268</v>
      </c>
      <c r="F29" s="211">
        <v>1739.943719027274</v>
      </c>
      <c r="G29" s="211">
        <v>1909.875815408423</v>
      </c>
      <c r="H29" s="211">
        <v>2096.4043781377109</v>
      </c>
      <c r="I29" s="212">
        <f t="shared" si="1"/>
        <v>-0.13126576673500323</v>
      </c>
      <c r="J29" s="212">
        <f t="shared" si="1"/>
        <v>0.20018482369677515</v>
      </c>
      <c r="K29" s="209"/>
      <c r="L29" s="226"/>
    </row>
    <row r="30" spans="2:16">
      <c r="B30" s="227" t="s">
        <v>6</v>
      </c>
      <c r="C30" s="207">
        <v>68362.051680749995</v>
      </c>
      <c r="D30" s="207">
        <v>43658.468393227886</v>
      </c>
      <c r="E30" s="207">
        <v>43428.667011701669</v>
      </c>
      <c r="F30" s="207">
        <v>42903.554054631808</v>
      </c>
      <c r="G30" s="207">
        <v>40398.675782214988</v>
      </c>
      <c r="H30" s="207">
        <v>32282.772089673032</v>
      </c>
      <c r="I30" s="216">
        <f t="shared" si="1"/>
        <v>-0.36136398308944206</v>
      </c>
      <c r="J30" s="216">
        <f t="shared" si="1"/>
        <v>-5.2636152843571482E-3</v>
      </c>
      <c r="K30" s="209"/>
    </row>
    <row r="31" spans="2:16">
      <c r="B31" s="228" t="s">
        <v>213</v>
      </c>
      <c r="C31" s="211">
        <v>14</v>
      </c>
      <c r="D31" s="211">
        <v>0</v>
      </c>
      <c r="E31" s="211">
        <v>0</v>
      </c>
      <c r="F31" s="211">
        <v>0</v>
      </c>
      <c r="G31" s="211">
        <v>0</v>
      </c>
      <c r="H31" s="211">
        <v>0</v>
      </c>
      <c r="I31" s="212">
        <v>0</v>
      </c>
      <c r="J31" s="212">
        <v>0</v>
      </c>
      <c r="K31" s="209"/>
    </row>
    <row r="32" spans="2:16">
      <c r="B32" s="225" t="s">
        <v>214</v>
      </c>
      <c r="C32" s="211">
        <v>0</v>
      </c>
      <c r="D32" s="211">
        <v>500</v>
      </c>
      <c r="E32" s="211">
        <v>933.78144793727006</v>
      </c>
      <c r="F32" s="211">
        <v>0</v>
      </c>
      <c r="G32" s="211">
        <v>0</v>
      </c>
      <c r="H32" s="211">
        <v>0</v>
      </c>
      <c r="I32" s="212"/>
      <c r="J32" s="212"/>
      <c r="K32" s="209"/>
    </row>
    <row r="33" spans="2:13">
      <c r="B33" s="225" t="s">
        <v>215</v>
      </c>
      <c r="C33" s="211">
        <v>47388.209234839996</v>
      </c>
      <c r="D33" s="211">
        <v>6891.8983284300002</v>
      </c>
      <c r="E33" s="211">
        <v>5083.0493143999993</v>
      </c>
      <c r="F33" s="211">
        <v>6446.5693106909202</v>
      </c>
      <c r="G33" s="211">
        <v>2781.8400233180701</v>
      </c>
      <c r="H33" s="211">
        <v>0</v>
      </c>
      <c r="I33" s="212"/>
      <c r="J33" s="212"/>
      <c r="K33" s="209"/>
    </row>
    <row r="34" spans="2:13">
      <c r="B34" s="225" t="s">
        <v>216</v>
      </c>
      <c r="C34" s="211">
        <v>1086.2482499600001</v>
      </c>
      <c r="D34" s="211">
        <v>1066.2352510000001</v>
      </c>
      <c r="E34" s="211">
        <v>1035</v>
      </c>
      <c r="F34" s="211">
        <v>1000</v>
      </c>
      <c r="G34" s="211">
        <v>1000</v>
      </c>
      <c r="H34" s="211">
        <v>933.96636162000004</v>
      </c>
      <c r="I34" s="212">
        <v>0</v>
      </c>
      <c r="J34" s="212">
        <v>0</v>
      </c>
      <c r="K34" s="209"/>
    </row>
    <row r="35" spans="2:13">
      <c r="B35" s="229" t="s">
        <v>217</v>
      </c>
      <c r="C35" s="211">
        <v>3690</v>
      </c>
      <c r="D35" s="211">
        <v>10000</v>
      </c>
      <c r="E35" s="211">
        <v>9000</v>
      </c>
      <c r="F35" s="211">
        <v>7000</v>
      </c>
      <c r="G35" s="211">
        <v>7000</v>
      </c>
      <c r="H35" s="211">
        <v>3000</v>
      </c>
      <c r="I35" s="212">
        <v>0</v>
      </c>
      <c r="J35" s="212">
        <f t="shared" si="1"/>
        <v>-9.9999999999999978E-2</v>
      </c>
      <c r="K35" s="209"/>
    </row>
    <row r="36" spans="2:13">
      <c r="B36" s="229" t="s">
        <v>218</v>
      </c>
      <c r="C36" s="211">
        <v>2000</v>
      </c>
      <c r="D36" s="211">
        <v>2870</v>
      </c>
      <c r="E36" s="211">
        <v>2500</v>
      </c>
      <c r="F36" s="211">
        <v>2500</v>
      </c>
      <c r="G36" s="211">
        <v>2500</v>
      </c>
      <c r="H36" s="211">
        <v>2500</v>
      </c>
      <c r="I36" s="212">
        <v>1</v>
      </c>
      <c r="J36" s="212">
        <f t="shared" si="1"/>
        <v>-0.12891986062717775</v>
      </c>
      <c r="K36" s="209"/>
    </row>
    <row r="37" spans="2:13">
      <c r="B37" s="229" t="s">
        <v>219</v>
      </c>
      <c r="C37" s="211">
        <v>8820.0049859999999</v>
      </c>
      <c r="D37" s="211">
        <v>9923.8588551000012</v>
      </c>
      <c r="E37" s="211">
        <v>10419.57</v>
      </c>
      <c r="F37" s="211">
        <v>10940.548500000001</v>
      </c>
      <c r="G37" s="211">
        <v>11487.575924999999</v>
      </c>
      <c r="H37" s="211">
        <v>12061.95472125</v>
      </c>
      <c r="I37" s="212">
        <v>2</v>
      </c>
      <c r="J37" s="212">
        <f t="shared" si="1"/>
        <v>4.9951450553455512E-2</v>
      </c>
      <c r="K37" s="209"/>
    </row>
    <row r="38" spans="2:13">
      <c r="B38" s="229" t="s">
        <v>220</v>
      </c>
      <c r="C38" s="211">
        <v>0</v>
      </c>
      <c r="D38" s="211">
        <v>4500</v>
      </c>
      <c r="E38" s="211">
        <v>2500</v>
      </c>
      <c r="F38" s="211">
        <v>2500</v>
      </c>
      <c r="G38" s="211">
        <v>2500</v>
      </c>
      <c r="H38" s="211">
        <v>0</v>
      </c>
      <c r="I38" s="212">
        <v>3</v>
      </c>
      <c r="J38" s="212">
        <f t="shared" si="1"/>
        <v>-0.44444444444444442</v>
      </c>
      <c r="K38" s="209"/>
    </row>
    <row r="39" spans="2:13" ht="25.5">
      <c r="B39" s="229" t="s">
        <v>221</v>
      </c>
      <c r="C39" s="211">
        <v>2642.4704999999999</v>
      </c>
      <c r="D39" s="211">
        <v>3237.4613849206394</v>
      </c>
      <c r="E39" s="211">
        <v>6027.75</v>
      </c>
      <c r="F39" s="211">
        <v>6329.1374999999998</v>
      </c>
      <c r="G39" s="211">
        <v>6645.5943749999997</v>
      </c>
      <c r="H39" s="211">
        <v>6977.8740937499997</v>
      </c>
      <c r="I39" s="212">
        <f>+D39/C39-1</f>
        <v>0.22516462716258867</v>
      </c>
      <c r="J39" s="212">
        <f>+E39/D39-1</f>
        <v>0.86187548925707413</v>
      </c>
      <c r="K39" s="209"/>
    </row>
    <row r="40" spans="2:13">
      <c r="B40" s="230" t="s">
        <v>222</v>
      </c>
      <c r="C40" s="211">
        <v>946.14862659999994</v>
      </c>
      <c r="D40" s="211">
        <v>398.6997547514286</v>
      </c>
      <c r="E40" s="211">
        <v>660.78428082330072</v>
      </c>
      <c r="F40" s="211">
        <v>660.78428082330072</v>
      </c>
      <c r="G40" s="211">
        <v>660.78428082330072</v>
      </c>
      <c r="H40" s="211">
        <v>660.78428082330072</v>
      </c>
      <c r="I40" s="212">
        <v>0</v>
      </c>
      <c r="J40" s="212">
        <f>+E40/D40-1</f>
        <v>0.6573480995373826</v>
      </c>
      <c r="K40" s="209"/>
    </row>
    <row r="41" spans="2:13">
      <c r="B41" s="230" t="s">
        <v>223</v>
      </c>
      <c r="C41" s="211">
        <v>0</v>
      </c>
      <c r="D41" s="211">
        <v>1056.39288085</v>
      </c>
      <c r="E41" s="211">
        <v>0</v>
      </c>
      <c r="F41" s="211">
        <v>2060</v>
      </c>
      <c r="G41" s="211">
        <v>2060</v>
      </c>
      <c r="H41" s="211">
        <v>2060</v>
      </c>
      <c r="I41" s="212">
        <v>1</v>
      </c>
      <c r="J41" s="212">
        <f>+E41/D41-1</f>
        <v>-1</v>
      </c>
      <c r="K41" s="209"/>
    </row>
    <row r="42" spans="2:13">
      <c r="B42" s="225" t="s">
        <v>224</v>
      </c>
      <c r="C42" s="211">
        <v>1774.9700833500001</v>
      </c>
      <c r="D42" s="211">
        <v>3213.9219381758194</v>
      </c>
      <c r="E42" s="211">
        <v>5268.7319685411003</v>
      </c>
      <c r="F42" s="211">
        <v>3466.5144631175867</v>
      </c>
      <c r="G42" s="211">
        <v>3762.881178073615</v>
      </c>
      <c r="H42" s="211">
        <v>4088.192632229729</v>
      </c>
      <c r="I42" s="212">
        <f t="shared" si="1"/>
        <v>0.81069076505785675</v>
      </c>
      <c r="J42" s="212">
        <f t="shared" si="1"/>
        <v>0.63934658958504897</v>
      </c>
      <c r="K42" s="209"/>
      <c r="L42" s="226"/>
    </row>
    <row r="43" spans="2:13" ht="18.75" customHeight="1">
      <c r="B43" s="231" t="s">
        <v>225</v>
      </c>
      <c r="C43" s="232">
        <v>1179452.9630883399</v>
      </c>
      <c r="D43" s="232">
        <v>1237986.8656209395</v>
      </c>
      <c r="E43" s="232">
        <v>1307355.4855454429</v>
      </c>
      <c r="F43" s="232">
        <v>1429740.8379204588</v>
      </c>
      <c r="G43" s="232">
        <v>1562660.0804365645</v>
      </c>
      <c r="H43" s="232">
        <v>1707611.1189911533</v>
      </c>
      <c r="I43" s="233">
        <f>+D43/C43-1</f>
        <v>4.9628009224998326E-2</v>
      </c>
      <c r="J43" s="233">
        <f t="shared" ref="J43:J47" si="2">+E43/D43-1</f>
        <v>5.6033405402657444E-2</v>
      </c>
      <c r="K43" s="209"/>
      <c r="L43" s="209"/>
      <c r="M43" s="226"/>
    </row>
    <row r="44" spans="2:13" ht="18.75" customHeight="1">
      <c r="B44" s="234" t="s">
        <v>16</v>
      </c>
      <c r="C44" s="235">
        <v>32476.325281589998</v>
      </c>
      <c r="D44" s="235">
        <v>37906.348320970545</v>
      </c>
      <c r="E44" s="235">
        <v>32769.001240265839</v>
      </c>
      <c r="F44" s="235">
        <v>35239.89702651526</v>
      </c>
      <c r="G44" s="235">
        <v>37538.151180413814</v>
      </c>
      <c r="H44" s="235">
        <v>39836.405334309558</v>
      </c>
      <c r="I44" s="212">
        <f>+D44/C44-1</f>
        <v>0.16719942888546835</v>
      </c>
      <c r="J44" s="212">
        <f>+E44/D44-1</f>
        <v>-0.13552735381431147</v>
      </c>
      <c r="K44" s="209"/>
      <c r="L44" s="209"/>
      <c r="M44" s="226"/>
    </row>
    <row r="45" spans="2:13" ht="18.75" customHeight="1">
      <c r="B45" s="236" t="s">
        <v>226</v>
      </c>
      <c r="C45" s="232">
        <v>1211929.2883699299</v>
      </c>
      <c r="D45" s="232">
        <v>1275893.2139419101</v>
      </c>
      <c r="E45" s="232">
        <v>1340124.4867857087</v>
      </c>
      <c r="F45" s="232">
        <v>1464980.7349469741</v>
      </c>
      <c r="G45" s="232">
        <v>1600198.2316169783</v>
      </c>
      <c r="H45" s="232">
        <v>1747447.524325463</v>
      </c>
      <c r="I45" s="233">
        <f>+D45/C45-1</f>
        <v>5.2778595406348439E-2</v>
      </c>
      <c r="J45" s="233">
        <f t="shared" ref="J45" si="3">+E45/D45-1</f>
        <v>5.0342201166940992E-2</v>
      </c>
      <c r="K45" s="209"/>
      <c r="L45" s="209"/>
      <c r="M45" s="226"/>
    </row>
    <row r="46" spans="2:13" ht="17.25" customHeight="1">
      <c r="B46" s="237" t="s">
        <v>227</v>
      </c>
      <c r="C46" s="235">
        <v>620.35726559</v>
      </c>
      <c r="D46" s="235">
        <v>1471.5175469799999</v>
      </c>
      <c r="E46" s="235">
        <v>2133.6667599956613</v>
      </c>
      <c r="F46" s="235">
        <v>765.16872493299843</v>
      </c>
      <c r="G46" s="235">
        <v>396.29519268506544</v>
      </c>
      <c r="H46" s="235">
        <v>401.69895072053038</v>
      </c>
      <c r="I46" s="238">
        <f>+D46/C46-1</f>
        <v>1.3720485413844412</v>
      </c>
      <c r="J46" s="238">
        <f t="shared" si="2"/>
        <v>0.44997710993973006</v>
      </c>
      <c r="K46" s="209"/>
    </row>
    <row r="47" spans="2:13" ht="20.25" customHeight="1">
      <c r="B47" s="231" t="s">
        <v>228</v>
      </c>
      <c r="C47" s="232">
        <v>1212549.6456355199</v>
      </c>
      <c r="D47" s="232">
        <v>1277364.73148889</v>
      </c>
      <c r="E47" s="232">
        <v>1342258.1535457044</v>
      </c>
      <c r="F47" s="232">
        <v>1465745.903671907</v>
      </c>
      <c r="G47" s="232">
        <v>1600594.5268096633</v>
      </c>
      <c r="H47" s="232">
        <v>1747849.2232761835</v>
      </c>
      <c r="I47" s="239">
        <f>+D47/C47-1</f>
        <v>5.3453552262100912E-2</v>
      </c>
      <c r="J47" s="239">
        <f t="shared" si="2"/>
        <v>5.0802578509565599E-2</v>
      </c>
      <c r="K47" s="209"/>
      <c r="L47" s="240"/>
    </row>
    <row r="48" spans="2:13">
      <c r="B48" s="241" t="s">
        <v>229</v>
      </c>
      <c r="I48" s="209"/>
      <c r="L48" s="209"/>
    </row>
    <row r="49" spans="2:11">
      <c r="B49" s="242" t="s">
        <v>230</v>
      </c>
      <c r="C49" s="243"/>
      <c r="D49" s="244"/>
      <c r="E49" s="209"/>
      <c r="F49" s="209"/>
      <c r="G49" s="209"/>
      <c r="H49" s="209"/>
      <c r="I49" s="245"/>
      <c r="J49" s="246"/>
    </row>
    <row r="50" spans="2:11">
      <c r="B50" s="242"/>
      <c r="E50" s="209"/>
      <c r="F50" s="209"/>
      <c r="G50" s="209"/>
      <c r="H50" s="209"/>
      <c r="I50" s="209"/>
    </row>
    <row r="51" spans="2:11">
      <c r="C51" s="209"/>
      <c r="D51" s="209"/>
      <c r="E51" s="209"/>
      <c r="F51" s="209"/>
      <c r="G51" s="209"/>
      <c r="H51" s="209"/>
      <c r="I51" s="209"/>
      <c r="J51" s="209"/>
    </row>
    <row r="52" spans="2:11">
      <c r="C52" s="209"/>
      <c r="D52" s="209"/>
      <c r="E52" s="209"/>
      <c r="F52" s="209"/>
      <c r="G52" s="209"/>
      <c r="H52" s="209"/>
      <c r="I52" s="209"/>
      <c r="J52" s="209"/>
      <c r="K52" s="209"/>
    </row>
    <row r="53" spans="2:11">
      <c r="C53" s="209"/>
      <c r="D53" s="209"/>
      <c r="E53" s="209"/>
      <c r="F53" s="209"/>
      <c r="G53" s="209"/>
      <c r="H53" s="209"/>
      <c r="I53" s="209"/>
      <c r="J53" s="209"/>
    </row>
    <row r="54" spans="2:11">
      <c r="C54" s="247"/>
      <c r="D54" s="247"/>
      <c r="E54" s="247"/>
      <c r="F54" s="247"/>
      <c r="G54" s="247"/>
      <c r="H54" s="247"/>
      <c r="I54" s="247"/>
      <c r="J54" s="209"/>
    </row>
    <row r="55" spans="2:11">
      <c r="C55" s="209"/>
      <c r="D55" s="209"/>
      <c r="E55" s="209"/>
      <c r="F55" s="209"/>
      <c r="G55" s="209"/>
      <c r="H55" s="209"/>
      <c r="I55" s="209"/>
      <c r="J55" s="209"/>
    </row>
    <row r="56" spans="2:11">
      <c r="C56" s="209"/>
      <c r="D56" s="209"/>
      <c r="E56" s="209"/>
      <c r="F56" s="209"/>
      <c r="G56" s="209"/>
      <c r="H56" s="209"/>
      <c r="I56" s="209"/>
      <c r="J56" s="209"/>
    </row>
    <row r="57" spans="2:11">
      <c r="C57" s="209"/>
      <c r="D57" s="209"/>
      <c r="E57" s="209"/>
      <c r="F57" s="209"/>
      <c r="G57" s="209"/>
      <c r="H57" s="209"/>
      <c r="I57" s="209"/>
      <c r="J57" s="209"/>
    </row>
    <row r="58" spans="2:11">
      <c r="C58" s="209"/>
      <c r="D58" s="209"/>
      <c r="E58" s="209"/>
      <c r="F58" s="209"/>
      <c r="G58" s="209"/>
      <c r="H58" s="209"/>
      <c r="I58" s="209"/>
      <c r="J58" s="209"/>
    </row>
    <row r="59" spans="2:11">
      <c r="C59" s="209"/>
      <c r="D59" s="209"/>
      <c r="E59" s="209"/>
      <c r="F59" s="209"/>
      <c r="G59" s="209"/>
      <c r="H59" s="209"/>
      <c r="I59" s="209"/>
      <c r="J59" s="209"/>
    </row>
    <row r="60" spans="2:11">
      <c r="C60" s="209"/>
      <c r="D60" s="209"/>
      <c r="E60" s="209"/>
      <c r="F60" s="209"/>
      <c r="G60" s="209"/>
      <c r="H60" s="209"/>
      <c r="I60" s="209"/>
      <c r="J60" s="209"/>
    </row>
    <row r="61" spans="2:11">
      <c r="C61" s="209"/>
      <c r="D61" s="209"/>
      <c r="E61" s="209"/>
      <c r="F61" s="209"/>
      <c r="G61" s="209"/>
      <c r="H61" s="209"/>
      <c r="I61" s="209"/>
      <c r="J61" s="209"/>
    </row>
    <row r="62" spans="2:11">
      <c r="C62" s="209"/>
      <c r="D62" s="209"/>
      <c r="E62" s="209"/>
      <c r="F62" s="209"/>
      <c r="G62" s="209"/>
      <c r="H62" s="209"/>
      <c r="I62" s="209"/>
      <c r="J62" s="209"/>
    </row>
    <row r="63" spans="2:11">
      <c r="C63" s="209"/>
      <c r="D63" s="209"/>
      <c r="E63" s="209"/>
      <c r="F63" s="209"/>
      <c r="G63" s="209"/>
      <c r="H63" s="209"/>
      <c r="I63" s="209"/>
      <c r="J63" s="209"/>
    </row>
    <row r="64" spans="2:11">
      <c r="C64" s="209"/>
      <c r="D64" s="209"/>
      <c r="E64" s="209"/>
      <c r="F64" s="209"/>
      <c r="G64" s="209"/>
      <c r="H64" s="209"/>
      <c r="I64" s="209"/>
      <c r="J64" s="209"/>
    </row>
    <row r="65" spans="3:10">
      <c r="C65" s="209"/>
      <c r="D65" s="209"/>
      <c r="E65" s="209"/>
      <c r="F65" s="209"/>
      <c r="G65" s="209"/>
      <c r="H65" s="209"/>
      <c r="I65" s="209"/>
      <c r="J65" s="209"/>
    </row>
    <row r="66" spans="3:10">
      <c r="C66" s="209"/>
      <c r="D66" s="209"/>
      <c r="E66" s="209"/>
      <c r="F66" s="209"/>
      <c r="G66" s="209"/>
      <c r="H66" s="209"/>
      <c r="I66" s="209"/>
      <c r="J66" s="209"/>
    </row>
    <row r="67" spans="3:10">
      <c r="C67" s="209"/>
      <c r="D67" s="209"/>
      <c r="E67" s="209"/>
      <c r="F67" s="209"/>
      <c r="G67" s="209"/>
      <c r="H67" s="209"/>
      <c r="I67" s="209"/>
      <c r="J67" s="209"/>
    </row>
    <row r="68" spans="3:10">
      <c r="C68" s="209"/>
      <c r="D68" s="209"/>
      <c r="E68" s="209"/>
      <c r="F68" s="209"/>
      <c r="G68" s="209"/>
      <c r="H68" s="209"/>
      <c r="I68" s="209"/>
      <c r="J68" s="209"/>
    </row>
    <row r="69" spans="3:10">
      <c r="C69" s="209"/>
      <c r="D69" s="209"/>
      <c r="E69" s="209"/>
      <c r="F69" s="209"/>
      <c r="G69" s="209"/>
      <c r="H69" s="209"/>
      <c r="I69" s="209"/>
      <c r="J69" s="209"/>
    </row>
    <row r="70" spans="3:10">
      <c r="C70" s="209"/>
      <c r="D70" s="209"/>
      <c r="E70" s="209"/>
      <c r="F70" s="209"/>
      <c r="G70" s="209"/>
      <c r="H70" s="209"/>
      <c r="I70" s="209"/>
      <c r="J70" s="209"/>
    </row>
  </sheetData>
  <mergeCells count="11">
    <mergeCell ref="I4:J4"/>
    <mergeCell ref="B1:J1"/>
    <mergeCell ref="B2:J2"/>
    <mergeCell ref="B3:J3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21B93-F3CD-4EC5-A19A-BBBDCE6606AD}">
  <dimension ref="B2:P215"/>
  <sheetViews>
    <sheetView showGridLines="0" topLeftCell="B58" zoomScale="80" zoomScaleNormal="80" workbookViewId="0">
      <selection activeCell="E29" sqref="E29"/>
    </sheetView>
  </sheetViews>
  <sheetFormatPr defaultColWidth="11.42578125" defaultRowHeight="12.75"/>
  <cols>
    <col min="1" max="1" width="1.42578125" style="123" customWidth="1"/>
    <col min="2" max="2" width="83.85546875" style="123" customWidth="1"/>
    <col min="3" max="8" width="15.85546875" style="123" customWidth="1"/>
    <col min="9" max="9" width="12.42578125" style="123" hidden="1" customWidth="1"/>
    <col min="10" max="10" width="12.140625" style="123" hidden="1" customWidth="1"/>
    <col min="11" max="11" width="27.5703125" style="123" customWidth="1"/>
    <col min="12" max="13" width="11.42578125" style="123"/>
    <col min="14" max="14" width="11.42578125" style="124"/>
    <col min="15" max="15" width="26.7109375" style="123" bestFit="1" customWidth="1"/>
    <col min="16" max="241" width="11.42578125" style="123"/>
    <col min="242" max="242" width="1.42578125" style="123" customWidth="1"/>
    <col min="243" max="243" width="69.42578125" style="123" customWidth="1"/>
    <col min="244" max="250" width="11" style="123" customWidth="1"/>
    <col min="251" max="251" width="10" style="123" customWidth="1"/>
    <col min="252" max="252" width="10.42578125" style="123" customWidth="1"/>
    <col min="253" max="253" width="10.28515625" style="123" customWidth="1"/>
    <col min="254" max="259" width="10.140625" style="123" customWidth="1"/>
    <col min="260" max="260" width="9.42578125" style="123" customWidth="1"/>
    <col min="261" max="262" width="11.28515625" style="123" customWidth="1"/>
    <col min="263" max="263" width="9.42578125" style="123" customWidth="1"/>
    <col min="264" max="264" width="11.42578125" style="123" customWidth="1"/>
    <col min="265" max="265" width="8.7109375" style="123" customWidth="1"/>
    <col min="266" max="266" width="10.42578125" style="123" customWidth="1"/>
    <col min="267" max="267" width="11.7109375" style="123" customWidth="1"/>
    <col min="268" max="497" width="11.42578125" style="123"/>
    <col min="498" max="498" width="1.42578125" style="123" customWidth="1"/>
    <col min="499" max="499" width="69.42578125" style="123" customWidth="1"/>
    <col min="500" max="506" width="11" style="123" customWidth="1"/>
    <col min="507" max="507" width="10" style="123" customWidth="1"/>
    <col min="508" max="508" width="10.42578125" style="123" customWidth="1"/>
    <col min="509" max="509" width="10.28515625" style="123" customWidth="1"/>
    <col min="510" max="515" width="10.140625" style="123" customWidth="1"/>
    <col min="516" max="516" width="9.42578125" style="123" customWidth="1"/>
    <col min="517" max="518" width="11.28515625" style="123" customWidth="1"/>
    <col min="519" max="519" width="9.42578125" style="123" customWidth="1"/>
    <col min="520" max="520" width="11.42578125" style="123" customWidth="1"/>
    <col min="521" max="521" width="8.7109375" style="123" customWidth="1"/>
    <col min="522" max="522" width="10.42578125" style="123" customWidth="1"/>
    <col min="523" max="523" width="11.7109375" style="123" customWidth="1"/>
    <col min="524" max="753" width="11.42578125" style="123"/>
    <col min="754" max="754" width="1.42578125" style="123" customWidth="1"/>
    <col min="755" max="755" width="69.42578125" style="123" customWidth="1"/>
    <col min="756" max="762" width="11" style="123" customWidth="1"/>
    <col min="763" max="763" width="10" style="123" customWidth="1"/>
    <col min="764" max="764" width="10.42578125" style="123" customWidth="1"/>
    <col min="765" max="765" width="10.28515625" style="123" customWidth="1"/>
    <col min="766" max="771" width="10.140625" style="123" customWidth="1"/>
    <col min="772" max="772" width="9.42578125" style="123" customWidth="1"/>
    <col min="773" max="774" width="11.28515625" style="123" customWidth="1"/>
    <col min="775" max="775" width="9.42578125" style="123" customWidth="1"/>
    <col min="776" max="776" width="11.42578125" style="123" customWidth="1"/>
    <col min="777" max="777" width="8.7109375" style="123" customWidth="1"/>
    <col min="778" max="778" width="10.42578125" style="123" customWidth="1"/>
    <col min="779" max="779" width="11.7109375" style="123" customWidth="1"/>
    <col min="780" max="1009" width="11.42578125" style="123"/>
    <col min="1010" max="1010" width="1.42578125" style="123" customWidth="1"/>
    <col min="1011" max="1011" width="69.42578125" style="123" customWidth="1"/>
    <col min="1012" max="1018" width="11" style="123" customWidth="1"/>
    <col min="1019" max="1019" width="10" style="123" customWidth="1"/>
    <col min="1020" max="1020" width="10.42578125" style="123" customWidth="1"/>
    <col min="1021" max="1021" width="10.28515625" style="123" customWidth="1"/>
    <col min="1022" max="1027" width="10.140625" style="123" customWidth="1"/>
    <col min="1028" max="1028" width="9.42578125" style="123" customWidth="1"/>
    <col min="1029" max="1030" width="11.28515625" style="123" customWidth="1"/>
    <col min="1031" max="1031" width="9.42578125" style="123" customWidth="1"/>
    <col min="1032" max="1032" width="11.42578125" style="123" customWidth="1"/>
    <col min="1033" max="1033" width="8.7109375" style="123" customWidth="1"/>
    <col min="1034" max="1034" width="10.42578125" style="123" customWidth="1"/>
    <col min="1035" max="1035" width="11.7109375" style="123" customWidth="1"/>
    <col min="1036" max="1265" width="11.42578125" style="123"/>
    <col min="1266" max="1266" width="1.42578125" style="123" customWidth="1"/>
    <col min="1267" max="1267" width="69.42578125" style="123" customWidth="1"/>
    <col min="1268" max="1274" width="11" style="123" customWidth="1"/>
    <col min="1275" max="1275" width="10" style="123" customWidth="1"/>
    <col min="1276" max="1276" width="10.42578125" style="123" customWidth="1"/>
    <col min="1277" max="1277" width="10.28515625" style="123" customWidth="1"/>
    <col min="1278" max="1283" width="10.140625" style="123" customWidth="1"/>
    <col min="1284" max="1284" width="9.42578125" style="123" customWidth="1"/>
    <col min="1285" max="1286" width="11.28515625" style="123" customWidth="1"/>
    <col min="1287" max="1287" width="9.42578125" style="123" customWidth="1"/>
    <col min="1288" max="1288" width="11.42578125" style="123" customWidth="1"/>
    <col min="1289" max="1289" width="8.7109375" style="123" customWidth="1"/>
    <col min="1290" max="1290" width="10.42578125" style="123" customWidth="1"/>
    <col min="1291" max="1291" width="11.7109375" style="123" customWidth="1"/>
    <col min="1292" max="1521" width="11.42578125" style="123"/>
    <col min="1522" max="1522" width="1.42578125" style="123" customWidth="1"/>
    <col min="1523" max="1523" width="69.42578125" style="123" customWidth="1"/>
    <col min="1524" max="1530" width="11" style="123" customWidth="1"/>
    <col min="1531" max="1531" width="10" style="123" customWidth="1"/>
    <col min="1532" max="1532" width="10.42578125" style="123" customWidth="1"/>
    <col min="1533" max="1533" width="10.28515625" style="123" customWidth="1"/>
    <col min="1534" max="1539" width="10.140625" style="123" customWidth="1"/>
    <col min="1540" max="1540" width="9.42578125" style="123" customWidth="1"/>
    <col min="1541" max="1542" width="11.28515625" style="123" customWidth="1"/>
    <col min="1543" max="1543" width="9.42578125" style="123" customWidth="1"/>
    <col min="1544" max="1544" width="11.42578125" style="123" customWidth="1"/>
    <col min="1545" max="1545" width="8.7109375" style="123" customWidth="1"/>
    <col min="1546" max="1546" width="10.42578125" style="123" customWidth="1"/>
    <col min="1547" max="1547" width="11.7109375" style="123" customWidth="1"/>
    <col min="1548" max="1777" width="11.42578125" style="123"/>
    <col min="1778" max="1778" width="1.42578125" style="123" customWidth="1"/>
    <col min="1779" max="1779" width="69.42578125" style="123" customWidth="1"/>
    <col min="1780" max="1786" width="11" style="123" customWidth="1"/>
    <col min="1787" max="1787" width="10" style="123" customWidth="1"/>
    <col min="1788" max="1788" width="10.42578125" style="123" customWidth="1"/>
    <col min="1789" max="1789" width="10.28515625" style="123" customWidth="1"/>
    <col min="1790" max="1795" width="10.140625" style="123" customWidth="1"/>
    <col min="1796" max="1796" width="9.42578125" style="123" customWidth="1"/>
    <col min="1797" max="1798" width="11.28515625" style="123" customWidth="1"/>
    <col min="1799" max="1799" width="9.42578125" style="123" customWidth="1"/>
    <col min="1800" max="1800" width="11.42578125" style="123" customWidth="1"/>
    <col min="1801" max="1801" width="8.7109375" style="123" customWidth="1"/>
    <col min="1802" max="1802" width="10.42578125" style="123" customWidth="1"/>
    <col min="1803" max="1803" width="11.7109375" style="123" customWidth="1"/>
    <col min="1804" max="2033" width="11.42578125" style="123"/>
    <col min="2034" max="2034" width="1.42578125" style="123" customWidth="1"/>
    <col min="2035" max="2035" width="69.42578125" style="123" customWidth="1"/>
    <col min="2036" max="2042" width="11" style="123" customWidth="1"/>
    <col min="2043" max="2043" width="10" style="123" customWidth="1"/>
    <col min="2044" max="2044" width="10.42578125" style="123" customWidth="1"/>
    <col min="2045" max="2045" width="10.28515625" style="123" customWidth="1"/>
    <col min="2046" max="2051" width="10.140625" style="123" customWidth="1"/>
    <col min="2052" max="2052" width="9.42578125" style="123" customWidth="1"/>
    <col min="2053" max="2054" width="11.28515625" style="123" customWidth="1"/>
    <col min="2055" max="2055" width="9.42578125" style="123" customWidth="1"/>
    <col min="2056" max="2056" width="11.42578125" style="123" customWidth="1"/>
    <col min="2057" max="2057" width="8.7109375" style="123" customWidth="1"/>
    <col min="2058" max="2058" width="10.42578125" style="123" customWidth="1"/>
    <col min="2059" max="2059" width="11.7109375" style="123" customWidth="1"/>
    <col min="2060" max="2289" width="11.42578125" style="123"/>
    <col min="2290" max="2290" width="1.42578125" style="123" customWidth="1"/>
    <col min="2291" max="2291" width="69.42578125" style="123" customWidth="1"/>
    <col min="2292" max="2298" width="11" style="123" customWidth="1"/>
    <col min="2299" max="2299" width="10" style="123" customWidth="1"/>
    <col min="2300" max="2300" width="10.42578125" style="123" customWidth="1"/>
    <col min="2301" max="2301" width="10.28515625" style="123" customWidth="1"/>
    <col min="2302" max="2307" width="10.140625" style="123" customWidth="1"/>
    <col min="2308" max="2308" width="9.42578125" style="123" customWidth="1"/>
    <col min="2309" max="2310" width="11.28515625" style="123" customWidth="1"/>
    <col min="2311" max="2311" width="9.42578125" style="123" customWidth="1"/>
    <col min="2312" max="2312" width="11.42578125" style="123" customWidth="1"/>
    <col min="2313" max="2313" width="8.7109375" style="123" customWidth="1"/>
    <col min="2314" max="2314" width="10.42578125" style="123" customWidth="1"/>
    <col min="2315" max="2315" width="11.7109375" style="123" customWidth="1"/>
    <col min="2316" max="2545" width="11.42578125" style="123"/>
    <col min="2546" max="2546" width="1.42578125" style="123" customWidth="1"/>
    <col min="2547" max="2547" width="69.42578125" style="123" customWidth="1"/>
    <col min="2548" max="2554" width="11" style="123" customWidth="1"/>
    <col min="2555" max="2555" width="10" style="123" customWidth="1"/>
    <col min="2556" max="2556" width="10.42578125" style="123" customWidth="1"/>
    <col min="2557" max="2557" width="10.28515625" style="123" customWidth="1"/>
    <col min="2558" max="2563" width="10.140625" style="123" customWidth="1"/>
    <col min="2564" max="2564" width="9.42578125" style="123" customWidth="1"/>
    <col min="2565" max="2566" width="11.28515625" style="123" customWidth="1"/>
    <col min="2567" max="2567" width="9.42578125" style="123" customWidth="1"/>
    <col min="2568" max="2568" width="11.42578125" style="123" customWidth="1"/>
    <col min="2569" max="2569" width="8.7109375" style="123" customWidth="1"/>
    <col min="2570" max="2570" width="10.42578125" style="123" customWidth="1"/>
    <col min="2571" max="2571" width="11.7109375" style="123" customWidth="1"/>
    <col min="2572" max="2801" width="11.42578125" style="123"/>
    <col min="2802" max="2802" width="1.42578125" style="123" customWidth="1"/>
    <col min="2803" max="2803" width="69.42578125" style="123" customWidth="1"/>
    <col min="2804" max="2810" width="11" style="123" customWidth="1"/>
    <col min="2811" max="2811" width="10" style="123" customWidth="1"/>
    <col min="2812" max="2812" width="10.42578125" style="123" customWidth="1"/>
    <col min="2813" max="2813" width="10.28515625" style="123" customWidth="1"/>
    <col min="2814" max="2819" width="10.140625" style="123" customWidth="1"/>
    <col min="2820" max="2820" width="9.42578125" style="123" customWidth="1"/>
    <col min="2821" max="2822" width="11.28515625" style="123" customWidth="1"/>
    <col min="2823" max="2823" width="9.42578125" style="123" customWidth="1"/>
    <col min="2824" max="2824" width="11.42578125" style="123" customWidth="1"/>
    <col min="2825" max="2825" width="8.7109375" style="123" customWidth="1"/>
    <col min="2826" max="2826" width="10.42578125" style="123" customWidth="1"/>
    <col min="2827" max="2827" width="11.7109375" style="123" customWidth="1"/>
    <col min="2828" max="3057" width="11.42578125" style="123"/>
    <col min="3058" max="3058" width="1.42578125" style="123" customWidth="1"/>
    <col min="3059" max="3059" width="69.42578125" style="123" customWidth="1"/>
    <col min="3060" max="3066" width="11" style="123" customWidth="1"/>
    <col min="3067" max="3067" width="10" style="123" customWidth="1"/>
    <col min="3068" max="3068" width="10.42578125" style="123" customWidth="1"/>
    <col min="3069" max="3069" width="10.28515625" style="123" customWidth="1"/>
    <col min="3070" max="3075" width="10.140625" style="123" customWidth="1"/>
    <col min="3076" max="3076" width="9.42578125" style="123" customWidth="1"/>
    <col min="3077" max="3078" width="11.28515625" style="123" customWidth="1"/>
    <col min="3079" max="3079" width="9.42578125" style="123" customWidth="1"/>
    <col min="3080" max="3080" width="11.42578125" style="123" customWidth="1"/>
    <col min="3081" max="3081" width="8.7109375" style="123" customWidth="1"/>
    <col min="3082" max="3082" width="10.42578125" style="123" customWidth="1"/>
    <col min="3083" max="3083" width="11.7109375" style="123" customWidth="1"/>
    <col min="3084" max="3313" width="11.42578125" style="123"/>
    <col min="3314" max="3314" width="1.42578125" style="123" customWidth="1"/>
    <col min="3315" max="3315" width="69.42578125" style="123" customWidth="1"/>
    <col min="3316" max="3322" width="11" style="123" customWidth="1"/>
    <col min="3323" max="3323" width="10" style="123" customWidth="1"/>
    <col min="3324" max="3324" width="10.42578125" style="123" customWidth="1"/>
    <col min="3325" max="3325" width="10.28515625" style="123" customWidth="1"/>
    <col min="3326" max="3331" width="10.140625" style="123" customWidth="1"/>
    <col min="3332" max="3332" width="9.42578125" style="123" customWidth="1"/>
    <col min="3333" max="3334" width="11.28515625" style="123" customWidth="1"/>
    <col min="3335" max="3335" width="9.42578125" style="123" customWidth="1"/>
    <col min="3336" max="3336" width="11.42578125" style="123" customWidth="1"/>
    <col min="3337" max="3337" width="8.7109375" style="123" customWidth="1"/>
    <col min="3338" max="3338" width="10.42578125" style="123" customWidth="1"/>
    <col min="3339" max="3339" width="11.7109375" style="123" customWidth="1"/>
    <col min="3340" max="3569" width="11.42578125" style="123"/>
    <col min="3570" max="3570" width="1.42578125" style="123" customWidth="1"/>
    <col min="3571" max="3571" width="69.42578125" style="123" customWidth="1"/>
    <col min="3572" max="3578" width="11" style="123" customWidth="1"/>
    <col min="3579" max="3579" width="10" style="123" customWidth="1"/>
    <col min="3580" max="3580" width="10.42578125" style="123" customWidth="1"/>
    <col min="3581" max="3581" width="10.28515625" style="123" customWidth="1"/>
    <col min="3582" max="3587" width="10.140625" style="123" customWidth="1"/>
    <col min="3588" max="3588" width="9.42578125" style="123" customWidth="1"/>
    <col min="3589" max="3590" width="11.28515625" style="123" customWidth="1"/>
    <col min="3591" max="3591" width="9.42578125" style="123" customWidth="1"/>
    <col min="3592" max="3592" width="11.42578125" style="123" customWidth="1"/>
    <col min="3593" max="3593" width="8.7109375" style="123" customWidth="1"/>
    <col min="3594" max="3594" width="10.42578125" style="123" customWidth="1"/>
    <col min="3595" max="3595" width="11.7109375" style="123" customWidth="1"/>
    <col min="3596" max="3825" width="11.42578125" style="123"/>
    <col min="3826" max="3826" width="1.42578125" style="123" customWidth="1"/>
    <col min="3827" max="3827" width="69.42578125" style="123" customWidth="1"/>
    <col min="3828" max="3834" width="11" style="123" customWidth="1"/>
    <col min="3835" max="3835" width="10" style="123" customWidth="1"/>
    <col min="3836" max="3836" width="10.42578125" style="123" customWidth="1"/>
    <col min="3837" max="3837" width="10.28515625" style="123" customWidth="1"/>
    <col min="3838" max="3843" width="10.140625" style="123" customWidth="1"/>
    <col min="3844" max="3844" width="9.42578125" style="123" customWidth="1"/>
    <col min="3845" max="3846" width="11.28515625" style="123" customWidth="1"/>
    <col min="3847" max="3847" width="9.42578125" style="123" customWidth="1"/>
    <col min="3848" max="3848" width="11.42578125" style="123" customWidth="1"/>
    <col min="3849" max="3849" width="8.7109375" style="123" customWidth="1"/>
    <col min="3850" max="3850" width="10.42578125" style="123" customWidth="1"/>
    <col min="3851" max="3851" width="11.7109375" style="123" customWidth="1"/>
    <col min="3852" max="4081" width="11.42578125" style="123"/>
    <col min="4082" max="4082" width="1.42578125" style="123" customWidth="1"/>
    <col min="4083" max="4083" width="69.42578125" style="123" customWidth="1"/>
    <col min="4084" max="4090" width="11" style="123" customWidth="1"/>
    <col min="4091" max="4091" width="10" style="123" customWidth="1"/>
    <col min="4092" max="4092" width="10.42578125" style="123" customWidth="1"/>
    <col min="4093" max="4093" width="10.28515625" style="123" customWidth="1"/>
    <col min="4094" max="4099" width="10.140625" style="123" customWidth="1"/>
    <col min="4100" max="4100" width="9.42578125" style="123" customWidth="1"/>
    <col min="4101" max="4102" width="11.28515625" style="123" customWidth="1"/>
    <col min="4103" max="4103" width="9.42578125" style="123" customWidth="1"/>
    <col min="4104" max="4104" width="11.42578125" style="123" customWidth="1"/>
    <col min="4105" max="4105" width="8.7109375" style="123" customWidth="1"/>
    <col min="4106" max="4106" width="10.42578125" style="123" customWidth="1"/>
    <col min="4107" max="4107" width="11.7109375" style="123" customWidth="1"/>
    <col min="4108" max="4337" width="11.42578125" style="123"/>
    <col min="4338" max="4338" width="1.42578125" style="123" customWidth="1"/>
    <col min="4339" max="4339" width="69.42578125" style="123" customWidth="1"/>
    <col min="4340" max="4346" width="11" style="123" customWidth="1"/>
    <col min="4347" max="4347" width="10" style="123" customWidth="1"/>
    <col min="4348" max="4348" width="10.42578125" style="123" customWidth="1"/>
    <col min="4349" max="4349" width="10.28515625" style="123" customWidth="1"/>
    <col min="4350" max="4355" width="10.140625" style="123" customWidth="1"/>
    <col min="4356" max="4356" width="9.42578125" style="123" customWidth="1"/>
    <col min="4357" max="4358" width="11.28515625" style="123" customWidth="1"/>
    <col min="4359" max="4359" width="9.42578125" style="123" customWidth="1"/>
    <col min="4360" max="4360" width="11.42578125" style="123" customWidth="1"/>
    <col min="4361" max="4361" width="8.7109375" style="123" customWidth="1"/>
    <col min="4362" max="4362" width="10.42578125" style="123" customWidth="1"/>
    <col min="4363" max="4363" width="11.7109375" style="123" customWidth="1"/>
    <col min="4364" max="4593" width="11.42578125" style="123"/>
    <col min="4594" max="4594" width="1.42578125" style="123" customWidth="1"/>
    <col min="4595" max="4595" width="69.42578125" style="123" customWidth="1"/>
    <col min="4596" max="4602" width="11" style="123" customWidth="1"/>
    <col min="4603" max="4603" width="10" style="123" customWidth="1"/>
    <col min="4604" max="4604" width="10.42578125" style="123" customWidth="1"/>
    <col min="4605" max="4605" width="10.28515625" style="123" customWidth="1"/>
    <col min="4606" max="4611" width="10.140625" style="123" customWidth="1"/>
    <col min="4612" max="4612" width="9.42578125" style="123" customWidth="1"/>
    <col min="4613" max="4614" width="11.28515625" style="123" customWidth="1"/>
    <col min="4615" max="4615" width="9.42578125" style="123" customWidth="1"/>
    <col min="4616" max="4616" width="11.42578125" style="123" customWidth="1"/>
    <col min="4617" max="4617" width="8.7109375" style="123" customWidth="1"/>
    <col min="4618" max="4618" width="10.42578125" style="123" customWidth="1"/>
    <col min="4619" max="4619" width="11.7109375" style="123" customWidth="1"/>
    <col min="4620" max="4849" width="11.42578125" style="123"/>
    <col min="4850" max="4850" width="1.42578125" style="123" customWidth="1"/>
    <col min="4851" max="4851" width="69.42578125" style="123" customWidth="1"/>
    <col min="4852" max="4858" width="11" style="123" customWidth="1"/>
    <col min="4859" max="4859" width="10" style="123" customWidth="1"/>
    <col min="4860" max="4860" width="10.42578125" style="123" customWidth="1"/>
    <col min="4861" max="4861" width="10.28515625" style="123" customWidth="1"/>
    <col min="4862" max="4867" width="10.140625" style="123" customWidth="1"/>
    <col min="4868" max="4868" width="9.42578125" style="123" customWidth="1"/>
    <col min="4869" max="4870" width="11.28515625" style="123" customWidth="1"/>
    <col min="4871" max="4871" width="9.42578125" style="123" customWidth="1"/>
    <col min="4872" max="4872" width="11.42578125" style="123" customWidth="1"/>
    <col min="4873" max="4873" width="8.7109375" style="123" customWidth="1"/>
    <col min="4874" max="4874" width="10.42578125" style="123" customWidth="1"/>
    <col min="4875" max="4875" width="11.7109375" style="123" customWidth="1"/>
    <col min="4876" max="5105" width="11.42578125" style="123"/>
    <col min="5106" max="5106" width="1.42578125" style="123" customWidth="1"/>
    <col min="5107" max="5107" width="69.42578125" style="123" customWidth="1"/>
    <col min="5108" max="5114" width="11" style="123" customWidth="1"/>
    <col min="5115" max="5115" width="10" style="123" customWidth="1"/>
    <col min="5116" max="5116" width="10.42578125" style="123" customWidth="1"/>
    <col min="5117" max="5117" width="10.28515625" style="123" customWidth="1"/>
    <col min="5118" max="5123" width="10.140625" style="123" customWidth="1"/>
    <col min="5124" max="5124" width="9.42578125" style="123" customWidth="1"/>
    <col min="5125" max="5126" width="11.28515625" style="123" customWidth="1"/>
    <col min="5127" max="5127" width="9.42578125" style="123" customWidth="1"/>
    <col min="5128" max="5128" width="11.42578125" style="123" customWidth="1"/>
    <col min="5129" max="5129" width="8.7109375" style="123" customWidth="1"/>
    <col min="5130" max="5130" width="10.42578125" style="123" customWidth="1"/>
    <col min="5131" max="5131" width="11.7109375" style="123" customWidth="1"/>
    <col min="5132" max="5361" width="11.42578125" style="123"/>
    <col min="5362" max="5362" width="1.42578125" style="123" customWidth="1"/>
    <col min="5363" max="5363" width="69.42578125" style="123" customWidth="1"/>
    <col min="5364" max="5370" width="11" style="123" customWidth="1"/>
    <col min="5371" max="5371" width="10" style="123" customWidth="1"/>
    <col min="5372" max="5372" width="10.42578125" style="123" customWidth="1"/>
    <col min="5373" max="5373" width="10.28515625" style="123" customWidth="1"/>
    <col min="5374" max="5379" width="10.140625" style="123" customWidth="1"/>
    <col min="5380" max="5380" width="9.42578125" style="123" customWidth="1"/>
    <col min="5381" max="5382" width="11.28515625" style="123" customWidth="1"/>
    <col min="5383" max="5383" width="9.42578125" style="123" customWidth="1"/>
    <col min="5384" max="5384" width="11.42578125" style="123" customWidth="1"/>
    <col min="5385" max="5385" width="8.7109375" style="123" customWidth="1"/>
    <col min="5386" max="5386" width="10.42578125" style="123" customWidth="1"/>
    <col min="5387" max="5387" width="11.7109375" style="123" customWidth="1"/>
    <col min="5388" max="5617" width="11.42578125" style="123"/>
    <col min="5618" max="5618" width="1.42578125" style="123" customWidth="1"/>
    <col min="5619" max="5619" width="69.42578125" style="123" customWidth="1"/>
    <col min="5620" max="5626" width="11" style="123" customWidth="1"/>
    <col min="5627" max="5627" width="10" style="123" customWidth="1"/>
    <col min="5628" max="5628" width="10.42578125" style="123" customWidth="1"/>
    <col min="5629" max="5629" width="10.28515625" style="123" customWidth="1"/>
    <col min="5630" max="5635" width="10.140625" style="123" customWidth="1"/>
    <col min="5636" max="5636" width="9.42578125" style="123" customWidth="1"/>
    <col min="5637" max="5638" width="11.28515625" style="123" customWidth="1"/>
    <col min="5639" max="5639" width="9.42578125" style="123" customWidth="1"/>
    <col min="5640" max="5640" width="11.42578125" style="123" customWidth="1"/>
    <col min="5641" max="5641" width="8.7109375" style="123" customWidth="1"/>
    <col min="5642" max="5642" width="10.42578125" style="123" customWidth="1"/>
    <col min="5643" max="5643" width="11.7109375" style="123" customWidth="1"/>
    <col min="5644" max="5873" width="11.42578125" style="123"/>
    <col min="5874" max="5874" width="1.42578125" style="123" customWidth="1"/>
    <col min="5875" max="5875" width="69.42578125" style="123" customWidth="1"/>
    <col min="5876" max="5882" width="11" style="123" customWidth="1"/>
    <col min="5883" max="5883" width="10" style="123" customWidth="1"/>
    <col min="5884" max="5884" width="10.42578125" style="123" customWidth="1"/>
    <col min="5885" max="5885" width="10.28515625" style="123" customWidth="1"/>
    <col min="5886" max="5891" width="10.140625" style="123" customWidth="1"/>
    <col min="5892" max="5892" width="9.42578125" style="123" customWidth="1"/>
    <col min="5893" max="5894" width="11.28515625" style="123" customWidth="1"/>
    <col min="5895" max="5895" width="9.42578125" style="123" customWidth="1"/>
    <col min="5896" max="5896" width="11.42578125" style="123" customWidth="1"/>
    <col min="5897" max="5897" width="8.7109375" style="123" customWidth="1"/>
    <col min="5898" max="5898" width="10.42578125" style="123" customWidth="1"/>
    <col min="5899" max="5899" width="11.7109375" style="123" customWidth="1"/>
    <col min="5900" max="6129" width="11.42578125" style="123"/>
    <col min="6130" max="6130" width="1.42578125" style="123" customWidth="1"/>
    <col min="6131" max="6131" width="69.42578125" style="123" customWidth="1"/>
    <col min="6132" max="6138" width="11" style="123" customWidth="1"/>
    <col min="6139" max="6139" width="10" style="123" customWidth="1"/>
    <col min="6140" max="6140" width="10.42578125" style="123" customWidth="1"/>
    <col min="6141" max="6141" width="10.28515625" style="123" customWidth="1"/>
    <col min="6142" max="6147" width="10.140625" style="123" customWidth="1"/>
    <col min="6148" max="6148" width="9.42578125" style="123" customWidth="1"/>
    <col min="6149" max="6150" width="11.28515625" style="123" customWidth="1"/>
    <col min="6151" max="6151" width="9.42578125" style="123" customWidth="1"/>
    <col min="6152" max="6152" width="11.42578125" style="123" customWidth="1"/>
    <col min="6153" max="6153" width="8.7109375" style="123" customWidth="1"/>
    <col min="6154" max="6154" width="10.42578125" style="123" customWidth="1"/>
    <col min="6155" max="6155" width="11.7109375" style="123" customWidth="1"/>
    <col min="6156" max="6385" width="11.42578125" style="123"/>
    <col min="6386" max="6386" width="1.42578125" style="123" customWidth="1"/>
    <col min="6387" max="6387" width="69.42578125" style="123" customWidth="1"/>
    <col min="6388" max="6394" width="11" style="123" customWidth="1"/>
    <col min="6395" max="6395" width="10" style="123" customWidth="1"/>
    <col min="6396" max="6396" width="10.42578125" style="123" customWidth="1"/>
    <col min="6397" max="6397" width="10.28515625" style="123" customWidth="1"/>
    <col min="6398" max="6403" width="10.140625" style="123" customWidth="1"/>
    <col min="6404" max="6404" width="9.42578125" style="123" customWidth="1"/>
    <col min="6405" max="6406" width="11.28515625" style="123" customWidth="1"/>
    <col min="6407" max="6407" width="9.42578125" style="123" customWidth="1"/>
    <col min="6408" max="6408" width="11.42578125" style="123" customWidth="1"/>
    <col min="6409" max="6409" width="8.7109375" style="123" customWidth="1"/>
    <col min="6410" max="6410" width="10.42578125" style="123" customWidth="1"/>
    <col min="6411" max="6411" width="11.7109375" style="123" customWidth="1"/>
    <col min="6412" max="6641" width="11.42578125" style="123"/>
    <col min="6642" max="6642" width="1.42578125" style="123" customWidth="1"/>
    <col min="6643" max="6643" width="69.42578125" style="123" customWidth="1"/>
    <col min="6644" max="6650" width="11" style="123" customWidth="1"/>
    <col min="6651" max="6651" width="10" style="123" customWidth="1"/>
    <col min="6652" max="6652" width="10.42578125" style="123" customWidth="1"/>
    <col min="6653" max="6653" width="10.28515625" style="123" customWidth="1"/>
    <col min="6654" max="6659" width="10.140625" style="123" customWidth="1"/>
    <col min="6660" max="6660" width="9.42578125" style="123" customWidth="1"/>
    <col min="6661" max="6662" width="11.28515625" style="123" customWidth="1"/>
    <col min="6663" max="6663" width="9.42578125" style="123" customWidth="1"/>
    <col min="6664" max="6664" width="11.42578125" style="123" customWidth="1"/>
    <col min="6665" max="6665" width="8.7109375" style="123" customWidth="1"/>
    <col min="6666" max="6666" width="10.42578125" style="123" customWidth="1"/>
    <col min="6667" max="6667" width="11.7109375" style="123" customWidth="1"/>
    <col min="6668" max="6897" width="11.42578125" style="123"/>
    <col min="6898" max="6898" width="1.42578125" style="123" customWidth="1"/>
    <col min="6899" max="6899" width="69.42578125" style="123" customWidth="1"/>
    <col min="6900" max="6906" width="11" style="123" customWidth="1"/>
    <col min="6907" max="6907" width="10" style="123" customWidth="1"/>
    <col min="6908" max="6908" width="10.42578125" style="123" customWidth="1"/>
    <col min="6909" max="6909" width="10.28515625" style="123" customWidth="1"/>
    <col min="6910" max="6915" width="10.140625" style="123" customWidth="1"/>
    <col min="6916" max="6916" width="9.42578125" style="123" customWidth="1"/>
    <col min="6917" max="6918" width="11.28515625" style="123" customWidth="1"/>
    <col min="6919" max="6919" width="9.42578125" style="123" customWidth="1"/>
    <col min="6920" max="6920" width="11.42578125" style="123" customWidth="1"/>
    <col min="6921" max="6921" width="8.7109375" style="123" customWidth="1"/>
    <col min="6922" max="6922" width="10.42578125" style="123" customWidth="1"/>
    <col min="6923" max="6923" width="11.7109375" style="123" customWidth="1"/>
    <col min="6924" max="7153" width="11.42578125" style="123"/>
    <col min="7154" max="7154" width="1.42578125" style="123" customWidth="1"/>
    <col min="7155" max="7155" width="69.42578125" style="123" customWidth="1"/>
    <col min="7156" max="7162" width="11" style="123" customWidth="1"/>
    <col min="7163" max="7163" width="10" style="123" customWidth="1"/>
    <col min="7164" max="7164" width="10.42578125" style="123" customWidth="1"/>
    <col min="7165" max="7165" width="10.28515625" style="123" customWidth="1"/>
    <col min="7166" max="7171" width="10.140625" style="123" customWidth="1"/>
    <col min="7172" max="7172" width="9.42578125" style="123" customWidth="1"/>
    <col min="7173" max="7174" width="11.28515625" style="123" customWidth="1"/>
    <col min="7175" max="7175" width="9.42578125" style="123" customWidth="1"/>
    <col min="7176" max="7176" width="11.42578125" style="123" customWidth="1"/>
    <col min="7177" max="7177" width="8.7109375" style="123" customWidth="1"/>
    <col min="7178" max="7178" width="10.42578125" style="123" customWidth="1"/>
    <col min="7179" max="7179" width="11.7109375" style="123" customWidth="1"/>
    <col min="7180" max="7409" width="11.42578125" style="123"/>
    <col min="7410" max="7410" width="1.42578125" style="123" customWidth="1"/>
    <col min="7411" max="7411" width="69.42578125" style="123" customWidth="1"/>
    <col min="7412" max="7418" width="11" style="123" customWidth="1"/>
    <col min="7419" max="7419" width="10" style="123" customWidth="1"/>
    <col min="7420" max="7420" width="10.42578125" style="123" customWidth="1"/>
    <col min="7421" max="7421" width="10.28515625" style="123" customWidth="1"/>
    <col min="7422" max="7427" width="10.140625" style="123" customWidth="1"/>
    <col min="7428" max="7428" width="9.42578125" style="123" customWidth="1"/>
    <col min="7429" max="7430" width="11.28515625" style="123" customWidth="1"/>
    <col min="7431" max="7431" width="9.42578125" style="123" customWidth="1"/>
    <col min="7432" max="7432" width="11.42578125" style="123" customWidth="1"/>
    <col min="7433" max="7433" width="8.7109375" style="123" customWidth="1"/>
    <col min="7434" max="7434" width="10.42578125" style="123" customWidth="1"/>
    <col min="7435" max="7435" width="11.7109375" style="123" customWidth="1"/>
    <col min="7436" max="7665" width="11.42578125" style="123"/>
    <col min="7666" max="7666" width="1.42578125" style="123" customWidth="1"/>
    <col min="7667" max="7667" width="69.42578125" style="123" customWidth="1"/>
    <col min="7668" max="7674" width="11" style="123" customWidth="1"/>
    <col min="7675" max="7675" width="10" style="123" customWidth="1"/>
    <col min="7676" max="7676" width="10.42578125" style="123" customWidth="1"/>
    <col min="7677" max="7677" width="10.28515625" style="123" customWidth="1"/>
    <col min="7678" max="7683" width="10.140625" style="123" customWidth="1"/>
    <col min="7684" max="7684" width="9.42578125" style="123" customWidth="1"/>
    <col min="7685" max="7686" width="11.28515625" style="123" customWidth="1"/>
    <col min="7687" max="7687" width="9.42578125" style="123" customWidth="1"/>
    <col min="7688" max="7688" width="11.42578125" style="123" customWidth="1"/>
    <col min="7689" max="7689" width="8.7109375" style="123" customWidth="1"/>
    <col min="7690" max="7690" width="10.42578125" style="123" customWidth="1"/>
    <col min="7691" max="7691" width="11.7109375" style="123" customWidth="1"/>
    <col min="7692" max="7921" width="11.42578125" style="123"/>
    <col min="7922" max="7922" width="1.42578125" style="123" customWidth="1"/>
    <col min="7923" max="7923" width="69.42578125" style="123" customWidth="1"/>
    <col min="7924" max="7930" width="11" style="123" customWidth="1"/>
    <col min="7931" max="7931" width="10" style="123" customWidth="1"/>
    <col min="7932" max="7932" width="10.42578125" style="123" customWidth="1"/>
    <col min="7933" max="7933" width="10.28515625" style="123" customWidth="1"/>
    <col min="7934" max="7939" width="10.140625" style="123" customWidth="1"/>
    <col min="7940" max="7940" width="9.42578125" style="123" customWidth="1"/>
    <col min="7941" max="7942" width="11.28515625" style="123" customWidth="1"/>
    <col min="7943" max="7943" width="9.42578125" style="123" customWidth="1"/>
    <col min="7944" max="7944" width="11.42578125" style="123" customWidth="1"/>
    <col min="7945" max="7945" width="8.7109375" style="123" customWidth="1"/>
    <col min="7946" max="7946" width="10.42578125" style="123" customWidth="1"/>
    <col min="7947" max="7947" width="11.7109375" style="123" customWidth="1"/>
    <col min="7948" max="8177" width="11.42578125" style="123"/>
    <col min="8178" max="8178" width="1.42578125" style="123" customWidth="1"/>
    <col min="8179" max="8179" width="69.42578125" style="123" customWidth="1"/>
    <col min="8180" max="8186" width="11" style="123" customWidth="1"/>
    <col min="8187" max="8187" width="10" style="123" customWidth="1"/>
    <col min="8188" max="8188" width="10.42578125" style="123" customWidth="1"/>
    <col min="8189" max="8189" width="10.28515625" style="123" customWidth="1"/>
    <col min="8190" max="8195" width="10.140625" style="123" customWidth="1"/>
    <col min="8196" max="8196" width="9.42578125" style="123" customWidth="1"/>
    <col min="8197" max="8198" width="11.28515625" style="123" customWidth="1"/>
    <col min="8199" max="8199" width="9.42578125" style="123" customWidth="1"/>
    <col min="8200" max="8200" width="11.42578125" style="123" customWidth="1"/>
    <col min="8201" max="8201" width="8.7109375" style="123" customWidth="1"/>
    <col min="8202" max="8202" width="10.42578125" style="123" customWidth="1"/>
    <col min="8203" max="8203" width="11.7109375" style="123" customWidth="1"/>
    <col min="8204" max="8433" width="11.42578125" style="123"/>
    <col min="8434" max="8434" width="1.42578125" style="123" customWidth="1"/>
    <col min="8435" max="8435" width="69.42578125" style="123" customWidth="1"/>
    <col min="8436" max="8442" width="11" style="123" customWidth="1"/>
    <col min="8443" max="8443" width="10" style="123" customWidth="1"/>
    <col min="8444" max="8444" width="10.42578125" style="123" customWidth="1"/>
    <col min="8445" max="8445" width="10.28515625" style="123" customWidth="1"/>
    <col min="8446" max="8451" width="10.140625" style="123" customWidth="1"/>
    <col min="8452" max="8452" width="9.42578125" style="123" customWidth="1"/>
    <col min="8453" max="8454" width="11.28515625" style="123" customWidth="1"/>
    <col min="8455" max="8455" width="9.42578125" style="123" customWidth="1"/>
    <col min="8456" max="8456" width="11.42578125" style="123" customWidth="1"/>
    <col min="8457" max="8457" width="8.7109375" style="123" customWidth="1"/>
    <col min="8458" max="8458" width="10.42578125" style="123" customWidth="1"/>
    <col min="8459" max="8459" width="11.7109375" style="123" customWidth="1"/>
    <col min="8460" max="8689" width="11.42578125" style="123"/>
    <col min="8690" max="8690" width="1.42578125" style="123" customWidth="1"/>
    <col min="8691" max="8691" width="69.42578125" style="123" customWidth="1"/>
    <col min="8692" max="8698" width="11" style="123" customWidth="1"/>
    <col min="8699" max="8699" width="10" style="123" customWidth="1"/>
    <col min="8700" max="8700" width="10.42578125" style="123" customWidth="1"/>
    <col min="8701" max="8701" width="10.28515625" style="123" customWidth="1"/>
    <col min="8702" max="8707" width="10.140625" style="123" customWidth="1"/>
    <col min="8708" max="8708" width="9.42578125" style="123" customWidth="1"/>
    <col min="8709" max="8710" width="11.28515625" style="123" customWidth="1"/>
    <col min="8711" max="8711" width="9.42578125" style="123" customWidth="1"/>
    <col min="8712" max="8712" width="11.42578125" style="123" customWidth="1"/>
    <col min="8713" max="8713" width="8.7109375" style="123" customWidth="1"/>
    <col min="8714" max="8714" width="10.42578125" style="123" customWidth="1"/>
    <col min="8715" max="8715" width="11.7109375" style="123" customWidth="1"/>
    <col min="8716" max="8945" width="11.42578125" style="123"/>
    <col min="8946" max="8946" width="1.42578125" style="123" customWidth="1"/>
    <col min="8947" max="8947" width="69.42578125" style="123" customWidth="1"/>
    <col min="8948" max="8954" width="11" style="123" customWidth="1"/>
    <col min="8955" max="8955" width="10" style="123" customWidth="1"/>
    <col min="8956" max="8956" width="10.42578125" style="123" customWidth="1"/>
    <col min="8957" max="8957" width="10.28515625" style="123" customWidth="1"/>
    <col min="8958" max="8963" width="10.140625" style="123" customWidth="1"/>
    <col min="8964" max="8964" width="9.42578125" style="123" customWidth="1"/>
    <col min="8965" max="8966" width="11.28515625" style="123" customWidth="1"/>
    <col min="8967" max="8967" width="9.42578125" style="123" customWidth="1"/>
    <col min="8968" max="8968" width="11.42578125" style="123" customWidth="1"/>
    <col min="8969" max="8969" width="8.7109375" style="123" customWidth="1"/>
    <col min="8970" max="8970" width="10.42578125" style="123" customWidth="1"/>
    <col min="8971" max="8971" width="11.7109375" style="123" customWidth="1"/>
    <col min="8972" max="9201" width="11.42578125" style="123"/>
    <col min="9202" max="9202" width="1.42578125" style="123" customWidth="1"/>
    <col min="9203" max="9203" width="69.42578125" style="123" customWidth="1"/>
    <col min="9204" max="9210" width="11" style="123" customWidth="1"/>
    <col min="9211" max="9211" width="10" style="123" customWidth="1"/>
    <col min="9212" max="9212" width="10.42578125" style="123" customWidth="1"/>
    <col min="9213" max="9213" width="10.28515625" style="123" customWidth="1"/>
    <col min="9214" max="9219" width="10.140625" style="123" customWidth="1"/>
    <col min="9220" max="9220" width="9.42578125" style="123" customWidth="1"/>
    <col min="9221" max="9222" width="11.28515625" style="123" customWidth="1"/>
    <col min="9223" max="9223" width="9.42578125" style="123" customWidth="1"/>
    <col min="9224" max="9224" width="11.42578125" style="123" customWidth="1"/>
    <col min="9225" max="9225" width="8.7109375" style="123" customWidth="1"/>
    <col min="9226" max="9226" width="10.42578125" style="123" customWidth="1"/>
    <col min="9227" max="9227" width="11.7109375" style="123" customWidth="1"/>
    <col min="9228" max="9457" width="11.42578125" style="123"/>
    <col min="9458" max="9458" width="1.42578125" style="123" customWidth="1"/>
    <col min="9459" max="9459" width="69.42578125" style="123" customWidth="1"/>
    <col min="9460" max="9466" width="11" style="123" customWidth="1"/>
    <col min="9467" max="9467" width="10" style="123" customWidth="1"/>
    <col min="9468" max="9468" width="10.42578125" style="123" customWidth="1"/>
    <col min="9469" max="9469" width="10.28515625" style="123" customWidth="1"/>
    <col min="9470" max="9475" width="10.140625" style="123" customWidth="1"/>
    <col min="9476" max="9476" width="9.42578125" style="123" customWidth="1"/>
    <col min="9477" max="9478" width="11.28515625" style="123" customWidth="1"/>
    <col min="9479" max="9479" width="9.42578125" style="123" customWidth="1"/>
    <col min="9480" max="9480" width="11.42578125" style="123" customWidth="1"/>
    <col min="9481" max="9481" width="8.7109375" style="123" customWidth="1"/>
    <col min="9482" max="9482" width="10.42578125" style="123" customWidth="1"/>
    <col min="9483" max="9483" width="11.7109375" style="123" customWidth="1"/>
    <col min="9484" max="9713" width="11.42578125" style="123"/>
    <col min="9714" max="9714" width="1.42578125" style="123" customWidth="1"/>
    <col min="9715" max="9715" width="69.42578125" style="123" customWidth="1"/>
    <col min="9716" max="9722" width="11" style="123" customWidth="1"/>
    <col min="9723" max="9723" width="10" style="123" customWidth="1"/>
    <col min="9724" max="9724" width="10.42578125" style="123" customWidth="1"/>
    <col min="9725" max="9725" width="10.28515625" style="123" customWidth="1"/>
    <col min="9726" max="9731" width="10.140625" style="123" customWidth="1"/>
    <col min="9732" max="9732" width="9.42578125" style="123" customWidth="1"/>
    <col min="9733" max="9734" width="11.28515625" style="123" customWidth="1"/>
    <col min="9735" max="9735" width="9.42578125" style="123" customWidth="1"/>
    <col min="9736" max="9736" width="11.42578125" style="123" customWidth="1"/>
    <col min="9737" max="9737" width="8.7109375" style="123" customWidth="1"/>
    <col min="9738" max="9738" width="10.42578125" style="123" customWidth="1"/>
    <col min="9739" max="9739" width="11.7109375" style="123" customWidth="1"/>
    <col min="9740" max="9969" width="11.42578125" style="123"/>
    <col min="9970" max="9970" width="1.42578125" style="123" customWidth="1"/>
    <col min="9971" max="9971" width="69.42578125" style="123" customWidth="1"/>
    <col min="9972" max="9978" width="11" style="123" customWidth="1"/>
    <col min="9979" max="9979" width="10" style="123" customWidth="1"/>
    <col min="9980" max="9980" width="10.42578125" style="123" customWidth="1"/>
    <col min="9981" max="9981" width="10.28515625" style="123" customWidth="1"/>
    <col min="9982" max="9987" width="10.140625" style="123" customWidth="1"/>
    <col min="9988" max="9988" width="9.42578125" style="123" customWidth="1"/>
    <col min="9989" max="9990" width="11.28515625" style="123" customWidth="1"/>
    <col min="9991" max="9991" width="9.42578125" style="123" customWidth="1"/>
    <col min="9992" max="9992" width="11.42578125" style="123" customWidth="1"/>
    <col min="9993" max="9993" width="8.7109375" style="123" customWidth="1"/>
    <col min="9994" max="9994" width="10.42578125" style="123" customWidth="1"/>
    <col min="9995" max="9995" width="11.7109375" style="123" customWidth="1"/>
    <col min="9996" max="10225" width="11.42578125" style="123"/>
    <col min="10226" max="10226" width="1.42578125" style="123" customWidth="1"/>
    <col min="10227" max="10227" width="69.42578125" style="123" customWidth="1"/>
    <col min="10228" max="10234" width="11" style="123" customWidth="1"/>
    <col min="10235" max="10235" width="10" style="123" customWidth="1"/>
    <col min="10236" max="10236" width="10.42578125" style="123" customWidth="1"/>
    <col min="10237" max="10237" width="10.28515625" style="123" customWidth="1"/>
    <col min="10238" max="10243" width="10.140625" style="123" customWidth="1"/>
    <col min="10244" max="10244" width="9.42578125" style="123" customWidth="1"/>
    <col min="10245" max="10246" width="11.28515625" style="123" customWidth="1"/>
    <col min="10247" max="10247" width="9.42578125" style="123" customWidth="1"/>
    <col min="10248" max="10248" width="11.42578125" style="123" customWidth="1"/>
    <col min="10249" max="10249" width="8.7109375" style="123" customWidth="1"/>
    <col min="10250" max="10250" width="10.42578125" style="123" customWidth="1"/>
    <col min="10251" max="10251" width="11.7109375" style="123" customWidth="1"/>
    <col min="10252" max="10481" width="11.42578125" style="123"/>
    <col min="10482" max="10482" width="1.42578125" style="123" customWidth="1"/>
    <col min="10483" max="10483" width="69.42578125" style="123" customWidth="1"/>
    <col min="10484" max="10490" width="11" style="123" customWidth="1"/>
    <col min="10491" max="10491" width="10" style="123" customWidth="1"/>
    <col min="10492" max="10492" width="10.42578125" style="123" customWidth="1"/>
    <col min="10493" max="10493" width="10.28515625" style="123" customWidth="1"/>
    <col min="10494" max="10499" width="10.140625" style="123" customWidth="1"/>
    <col min="10500" max="10500" width="9.42578125" style="123" customWidth="1"/>
    <col min="10501" max="10502" width="11.28515625" style="123" customWidth="1"/>
    <col min="10503" max="10503" width="9.42578125" style="123" customWidth="1"/>
    <col min="10504" max="10504" width="11.42578125" style="123" customWidth="1"/>
    <col min="10505" max="10505" width="8.7109375" style="123" customWidth="1"/>
    <col min="10506" max="10506" width="10.42578125" style="123" customWidth="1"/>
    <col min="10507" max="10507" width="11.7109375" style="123" customWidth="1"/>
    <col min="10508" max="10737" width="11.42578125" style="123"/>
    <col min="10738" max="10738" width="1.42578125" style="123" customWidth="1"/>
    <col min="10739" max="10739" width="69.42578125" style="123" customWidth="1"/>
    <col min="10740" max="10746" width="11" style="123" customWidth="1"/>
    <col min="10747" max="10747" width="10" style="123" customWidth="1"/>
    <col min="10748" max="10748" width="10.42578125" style="123" customWidth="1"/>
    <col min="10749" max="10749" width="10.28515625" style="123" customWidth="1"/>
    <col min="10750" max="10755" width="10.140625" style="123" customWidth="1"/>
    <col min="10756" max="10756" width="9.42578125" style="123" customWidth="1"/>
    <col min="10757" max="10758" width="11.28515625" style="123" customWidth="1"/>
    <col min="10759" max="10759" width="9.42578125" style="123" customWidth="1"/>
    <col min="10760" max="10760" width="11.42578125" style="123" customWidth="1"/>
    <col min="10761" max="10761" width="8.7109375" style="123" customWidth="1"/>
    <col min="10762" max="10762" width="10.42578125" style="123" customWidth="1"/>
    <col min="10763" max="10763" width="11.7109375" style="123" customWidth="1"/>
    <col min="10764" max="10993" width="11.42578125" style="123"/>
    <col min="10994" max="10994" width="1.42578125" style="123" customWidth="1"/>
    <col min="10995" max="10995" width="69.42578125" style="123" customWidth="1"/>
    <col min="10996" max="11002" width="11" style="123" customWidth="1"/>
    <col min="11003" max="11003" width="10" style="123" customWidth="1"/>
    <col min="11004" max="11004" width="10.42578125" style="123" customWidth="1"/>
    <col min="11005" max="11005" width="10.28515625" style="123" customWidth="1"/>
    <col min="11006" max="11011" width="10.140625" style="123" customWidth="1"/>
    <col min="11012" max="11012" width="9.42578125" style="123" customWidth="1"/>
    <col min="11013" max="11014" width="11.28515625" style="123" customWidth="1"/>
    <col min="11015" max="11015" width="9.42578125" style="123" customWidth="1"/>
    <col min="11016" max="11016" width="11.42578125" style="123" customWidth="1"/>
    <col min="11017" max="11017" width="8.7109375" style="123" customWidth="1"/>
    <col min="11018" max="11018" width="10.42578125" style="123" customWidth="1"/>
    <col min="11019" max="11019" width="11.7109375" style="123" customWidth="1"/>
    <col min="11020" max="11249" width="11.42578125" style="123"/>
    <col min="11250" max="11250" width="1.42578125" style="123" customWidth="1"/>
    <col min="11251" max="11251" width="69.42578125" style="123" customWidth="1"/>
    <col min="11252" max="11258" width="11" style="123" customWidth="1"/>
    <col min="11259" max="11259" width="10" style="123" customWidth="1"/>
    <col min="11260" max="11260" width="10.42578125" style="123" customWidth="1"/>
    <col min="11261" max="11261" width="10.28515625" style="123" customWidth="1"/>
    <col min="11262" max="11267" width="10.140625" style="123" customWidth="1"/>
    <col min="11268" max="11268" width="9.42578125" style="123" customWidth="1"/>
    <col min="11269" max="11270" width="11.28515625" style="123" customWidth="1"/>
    <col min="11271" max="11271" width="9.42578125" style="123" customWidth="1"/>
    <col min="11272" max="11272" width="11.42578125" style="123" customWidth="1"/>
    <col min="11273" max="11273" width="8.7109375" style="123" customWidth="1"/>
    <col min="11274" max="11274" width="10.42578125" style="123" customWidth="1"/>
    <col min="11275" max="11275" width="11.7109375" style="123" customWidth="1"/>
    <col min="11276" max="11505" width="11.42578125" style="123"/>
    <col min="11506" max="11506" width="1.42578125" style="123" customWidth="1"/>
    <col min="11507" max="11507" width="69.42578125" style="123" customWidth="1"/>
    <col min="11508" max="11514" width="11" style="123" customWidth="1"/>
    <col min="11515" max="11515" width="10" style="123" customWidth="1"/>
    <col min="11516" max="11516" width="10.42578125" style="123" customWidth="1"/>
    <col min="11517" max="11517" width="10.28515625" style="123" customWidth="1"/>
    <col min="11518" max="11523" width="10.140625" style="123" customWidth="1"/>
    <col min="11524" max="11524" width="9.42578125" style="123" customWidth="1"/>
    <col min="11525" max="11526" width="11.28515625" style="123" customWidth="1"/>
    <col min="11527" max="11527" width="9.42578125" style="123" customWidth="1"/>
    <col min="11528" max="11528" width="11.42578125" style="123" customWidth="1"/>
    <col min="11529" max="11529" width="8.7109375" style="123" customWidth="1"/>
    <col min="11530" max="11530" width="10.42578125" style="123" customWidth="1"/>
    <col min="11531" max="11531" width="11.7109375" style="123" customWidth="1"/>
    <col min="11532" max="11761" width="11.42578125" style="123"/>
    <col min="11762" max="11762" width="1.42578125" style="123" customWidth="1"/>
    <col min="11763" max="11763" width="69.42578125" style="123" customWidth="1"/>
    <col min="11764" max="11770" width="11" style="123" customWidth="1"/>
    <col min="11771" max="11771" width="10" style="123" customWidth="1"/>
    <col min="11772" max="11772" width="10.42578125" style="123" customWidth="1"/>
    <col min="11773" max="11773" width="10.28515625" style="123" customWidth="1"/>
    <col min="11774" max="11779" width="10.140625" style="123" customWidth="1"/>
    <col min="11780" max="11780" width="9.42578125" style="123" customWidth="1"/>
    <col min="11781" max="11782" width="11.28515625" style="123" customWidth="1"/>
    <col min="11783" max="11783" width="9.42578125" style="123" customWidth="1"/>
    <col min="11784" max="11784" width="11.42578125" style="123" customWidth="1"/>
    <col min="11785" max="11785" width="8.7109375" style="123" customWidth="1"/>
    <col min="11786" max="11786" width="10.42578125" style="123" customWidth="1"/>
    <col min="11787" max="11787" width="11.7109375" style="123" customWidth="1"/>
    <col min="11788" max="12017" width="11.42578125" style="123"/>
    <col min="12018" max="12018" width="1.42578125" style="123" customWidth="1"/>
    <col min="12019" max="12019" width="69.42578125" style="123" customWidth="1"/>
    <col min="12020" max="12026" width="11" style="123" customWidth="1"/>
    <col min="12027" max="12027" width="10" style="123" customWidth="1"/>
    <col min="12028" max="12028" width="10.42578125" style="123" customWidth="1"/>
    <col min="12029" max="12029" width="10.28515625" style="123" customWidth="1"/>
    <col min="12030" max="12035" width="10.140625" style="123" customWidth="1"/>
    <col min="12036" max="12036" width="9.42578125" style="123" customWidth="1"/>
    <col min="12037" max="12038" width="11.28515625" style="123" customWidth="1"/>
    <col min="12039" max="12039" width="9.42578125" style="123" customWidth="1"/>
    <col min="12040" max="12040" width="11.42578125" style="123" customWidth="1"/>
    <col min="12041" max="12041" width="8.7109375" style="123" customWidth="1"/>
    <col min="12042" max="12042" width="10.42578125" style="123" customWidth="1"/>
    <col min="12043" max="12043" width="11.7109375" style="123" customWidth="1"/>
    <col min="12044" max="12273" width="11.42578125" style="123"/>
    <col min="12274" max="12274" width="1.42578125" style="123" customWidth="1"/>
    <col min="12275" max="12275" width="69.42578125" style="123" customWidth="1"/>
    <col min="12276" max="12282" width="11" style="123" customWidth="1"/>
    <col min="12283" max="12283" width="10" style="123" customWidth="1"/>
    <col min="12284" max="12284" width="10.42578125" style="123" customWidth="1"/>
    <col min="12285" max="12285" width="10.28515625" style="123" customWidth="1"/>
    <col min="12286" max="12291" width="10.140625" style="123" customWidth="1"/>
    <col min="12292" max="12292" width="9.42578125" style="123" customWidth="1"/>
    <col min="12293" max="12294" width="11.28515625" style="123" customWidth="1"/>
    <col min="12295" max="12295" width="9.42578125" style="123" customWidth="1"/>
    <col min="12296" max="12296" width="11.42578125" style="123" customWidth="1"/>
    <col min="12297" max="12297" width="8.7109375" style="123" customWidth="1"/>
    <col min="12298" max="12298" width="10.42578125" style="123" customWidth="1"/>
    <col min="12299" max="12299" width="11.7109375" style="123" customWidth="1"/>
    <col min="12300" max="12529" width="11.42578125" style="123"/>
    <col min="12530" max="12530" width="1.42578125" style="123" customWidth="1"/>
    <col min="12531" max="12531" width="69.42578125" style="123" customWidth="1"/>
    <col min="12532" max="12538" width="11" style="123" customWidth="1"/>
    <col min="12539" max="12539" width="10" style="123" customWidth="1"/>
    <col min="12540" max="12540" width="10.42578125" style="123" customWidth="1"/>
    <col min="12541" max="12541" width="10.28515625" style="123" customWidth="1"/>
    <col min="12542" max="12547" width="10.140625" style="123" customWidth="1"/>
    <col min="12548" max="12548" width="9.42578125" style="123" customWidth="1"/>
    <col min="12549" max="12550" width="11.28515625" style="123" customWidth="1"/>
    <col min="12551" max="12551" width="9.42578125" style="123" customWidth="1"/>
    <col min="12552" max="12552" width="11.42578125" style="123" customWidth="1"/>
    <col min="12553" max="12553" width="8.7109375" style="123" customWidth="1"/>
    <col min="12554" max="12554" width="10.42578125" style="123" customWidth="1"/>
    <col min="12555" max="12555" width="11.7109375" style="123" customWidth="1"/>
    <col min="12556" max="12785" width="11.42578125" style="123"/>
    <col min="12786" max="12786" width="1.42578125" style="123" customWidth="1"/>
    <col min="12787" max="12787" width="69.42578125" style="123" customWidth="1"/>
    <col min="12788" max="12794" width="11" style="123" customWidth="1"/>
    <col min="12795" max="12795" width="10" style="123" customWidth="1"/>
    <col min="12796" max="12796" width="10.42578125" style="123" customWidth="1"/>
    <col min="12797" max="12797" width="10.28515625" style="123" customWidth="1"/>
    <col min="12798" max="12803" width="10.140625" style="123" customWidth="1"/>
    <col min="12804" max="12804" width="9.42578125" style="123" customWidth="1"/>
    <col min="12805" max="12806" width="11.28515625" style="123" customWidth="1"/>
    <col min="12807" max="12807" width="9.42578125" style="123" customWidth="1"/>
    <col min="12808" max="12808" width="11.42578125" style="123" customWidth="1"/>
    <col min="12809" max="12809" width="8.7109375" style="123" customWidth="1"/>
    <col min="12810" max="12810" width="10.42578125" style="123" customWidth="1"/>
    <col min="12811" max="12811" width="11.7109375" style="123" customWidth="1"/>
    <col min="12812" max="13041" width="11.42578125" style="123"/>
    <col min="13042" max="13042" width="1.42578125" style="123" customWidth="1"/>
    <col min="13043" max="13043" width="69.42578125" style="123" customWidth="1"/>
    <col min="13044" max="13050" width="11" style="123" customWidth="1"/>
    <col min="13051" max="13051" width="10" style="123" customWidth="1"/>
    <col min="13052" max="13052" width="10.42578125" style="123" customWidth="1"/>
    <col min="13053" max="13053" width="10.28515625" style="123" customWidth="1"/>
    <col min="13054" max="13059" width="10.140625" style="123" customWidth="1"/>
    <col min="13060" max="13060" width="9.42578125" style="123" customWidth="1"/>
    <col min="13061" max="13062" width="11.28515625" style="123" customWidth="1"/>
    <col min="13063" max="13063" width="9.42578125" style="123" customWidth="1"/>
    <col min="13064" max="13064" width="11.42578125" style="123" customWidth="1"/>
    <col min="13065" max="13065" width="8.7109375" style="123" customWidth="1"/>
    <col min="13066" max="13066" width="10.42578125" style="123" customWidth="1"/>
    <col min="13067" max="13067" width="11.7109375" style="123" customWidth="1"/>
    <col min="13068" max="13297" width="11.42578125" style="123"/>
    <col min="13298" max="13298" width="1.42578125" style="123" customWidth="1"/>
    <col min="13299" max="13299" width="69.42578125" style="123" customWidth="1"/>
    <col min="13300" max="13306" width="11" style="123" customWidth="1"/>
    <col min="13307" max="13307" width="10" style="123" customWidth="1"/>
    <col min="13308" max="13308" width="10.42578125" style="123" customWidth="1"/>
    <col min="13309" max="13309" width="10.28515625" style="123" customWidth="1"/>
    <col min="13310" max="13315" width="10.140625" style="123" customWidth="1"/>
    <col min="13316" max="13316" width="9.42578125" style="123" customWidth="1"/>
    <col min="13317" max="13318" width="11.28515625" style="123" customWidth="1"/>
    <col min="13319" max="13319" width="9.42578125" style="123" customWidth="1"/>
    <col min="13320" max="13320" width="11.42578125" style="123" customWidth="1"/>
    <col min="13321" max="13321" width="8.7109375" style="123" customWidth="1"/>
    <col min="13322" max="13322" width="10.42578125" style="123" customWidth="1"/>
    <col min="13323" max="13323" width="11.7109375" style="123" customWidth="1"/>
    <col min="13324" max="13553" width="11.42578125" style="123"/>
    <col min="13554" max="13554" width="1.42578125" style="123" customWidth="1"/>
    <col min="13555" max="13555" width="69.42578125" style="123" customWidth="1"/>
    <col min="13556" max="13562" width="11" style="123" customWidth="1"/>
    <col min="13563" max="13563" width="10" style="123" customWidth="1"/>
    <col min="13564" max="13564" width="10.42578125" style="123" customWidth="1"/>
    <col min="13565" max="13565" width="10.28515625" style="123" customWidth="1"/>
    <col min="13566" max="13571" width="10.140625" style="123" customWidth="1"/>
    <col min="13572" max="13572" width="9.42578125" style="123" customWidth="1"/>
    <col min="13573" max="13574" width="11.28515625" style="123" customWidth="1"/>
    <col min="13575" max="13575" width="9.42578125" style="123" customWidth="1"/>
    <col min="13576" max="13576" width="11.42578125" style="123" customWidth="1"/>
    <col min="13577" max="13577" width="8.7109375" style="123" customWidth="1"/>
    <col min="13578" max="13578" width="10.42578125" style="123" customWidth="1"/>
    <col min="13579" max="13579" width="11.7109375" style="123" customWidth="1"/>
    <col min="13580" max="13809" width="11.42578125" style="123"/>
    <col min="13810" max="13810" width="1.42578125" style="123" customWidth="1"/>
    <col min="13811" max="13811" width="69.42578125" style="123" customWidth="1"/>
    <col min="13812" max="13818" width="11" style="123" customWidth="1"/>
    <col min="13819" max="13819" width="10" style="123" customWidth="1"/>
    <col min="13820" max="13820" width="10.42578125" style="123" customWidth="1"/>
    <col min="13821" max="13821" width="10.28515625" style="123" customWidth="1"/>
    <col min="13822" max="13827" width="10.140625" style="123" customWidth="1"/>
    <col min="13828" max="13828" width="9.42578125" style="123" customWidth="1"/>
    <col min="13829" max="13830" width="11.28515625" style="123" customWidth="1"/>
    <col min="13831" max="13831" width="9.42578125" style="123" customWidth="1"/>
    <col min="13832" max="13832" width="11.42578125" style="123" customWidth="1"/>
    <col min="13833" max="13833" width="8.7109375" style="123" customWidth="1"/>
    <col min="13834" max="13834" width="10.42578125" style="123" customWidth="1"/>
    <col min="13835" max="13835" width="11.7109375" style="123" customWidth="1"/>
    <col min="13836" max="14065" width="11.42578125" style="123"/>
    <col min="14066" max="14066" width="1.42578125" style="123" customWidth="1"/>
    <col min="14067" max="14067" width="69.42578125" style="123" customWidth="1"/>
    <col min="14068" max="14074" width="11" style="123" customWidth="1"/>
    <col min="14075" max="14075" width="10" style="123" customWidth="1"/>
    <col min="14076" max="14076" width="10.42578125" style="123" customWidth="1"/>
    <col min="14077" max="14077" width="10.28515625" style="123" customWidth="1"/>
    <col min="14078" max="14083" width="10.140625" style="123" customWidth="1"/>
    <col min="14084" max="14084" width="9.42578125" style="123" customWidth="1"/>
    <col min="14085" max="14086" width="11.28515625" style="123" customWidth="1"/>
    <col min="14087" max="14087" width="9.42578125" style="123" customWidth="1"/>
    <col min="14088" max="14088" width="11.42578125" style="123" customWidth="1"/>
    <col min="14089" max="14089" width="8.7109375" style="123" customWidth="1"/>
    <col min="14090" max="14090" width="10.42578125" style="123" customWidth="1"/>
    <col min="14091" max="14091" width="11.7109375" style="123" customWidth="1"/>
    <col min="14092" max="14321" width="11.42578125" style="123"/>
    <col min="14322" max="14322" width="1.42578125" style="123" customWidth="1"/>
    <col min="14323" max="14323" width="69.42578125" style="123" customWidth="1"/>
    <col min="14324" max="14330" width="11" style="123" customWidth="1"/>
    <col min="14331" max="14331" width="10" style="123" customWidth="1"/>
    <col min="14332" max="14332" width="10.42578125" style="123" customWidth="1"/>
    <col min="14333" max="14333" width="10.28515625" style="123" customWidth="1"/>
    <col min="14334" max="14339" width="10.140625" style="123" customWidth="1"/>
    <col min="14340" max="14340" width="9.42578125" style="123" customWidth="1"/>
    <col min="14341" max="14342" width="11.28515625" style="123" customWidth="1"/>
    <col min="14343" max="14343" width="9.42578125" style="123" customWidth="1"/>
    <col min="14344" max="14344" width="11.42578125" style="123" customWidth="1"/>
    <col min="14345" max="14345" width="8.7109375" style="123" customWidth="1"/>
    <col min="14346" max="14346" width="10.42578125" style="123" customWidth="1"/>
    <col min="14347" max="14347" width="11.7109375" style="123" customWidth="1"/>
    <col min="14348" max="14577" width="11.42578125" style="123"/>
    <col min="14578" max="14578" width="1.42578125" style="123" customWidth="1"/>
    <col min="14579" max="14579" width="69.42578125" style="123" customWidth="1"/>
    <col min="14580" max="14586" width="11" style="123" customWidth="1"/>
    <col min="14587" max="14587" width="10" style="123" customWidth="1"/>
    <col min="14588" max="14588" width="10.42578125" style="123" customWidth="1"/>
    <col min="14589" max="14589" width="10.28515625" style="123" customWidth="1"/>
    <col min="14590" max="14595" width="10.140625" style="123" customWidth="1"/>
    <col min="14596" max="14596" width="9.42578125" style="123" customWidth="1"/>
    <col min="14597" max="14598" width="11.28515625" style="123" customWidth="1"/>
    <col min="14599" max="14599" width="9.42578125" style="123" customWidth="1"/>
    <col min="14600" max="14600" width="11.42578125" style="123" customWidth="1"/>
    <col min="14601" max="14601" width="8.7109375" style="123" customWidth="1"/>
    <col min="14602" max="14602" width="10.42578125" style="123" customWidth="1"/>
    <col min="14603" max="14603" width="11.7109375" style="123" customWidth="1"/>
    <col min="14604" max="14833" width="11.42578125" style="123"/>
    <col min="14834" max="14834" width="1.42578125" style="123" customWidth="1"/>
    <col min="14835" max="14835" width="69.42578125" style="123" customWidth="1"/>
    <col min="14836" max="14842" width="11" style="123" customWidth="1"/>
    <col min="14843" max="14843" width="10" style="123" customWidth="1"/>
    <col min="14844" max="14844" width="10.42578125" style="123" customWidth="1"/>
    <col min="14845" max="14845" width="10.28515625" style="123" customWidth="1"/>
    <col min="14846" max="14851" width="10.140625" style="123" customWidth="1"/>
    <col min="14852" max="14852" width="9.42578125" style="123" customWidth="1"/>
    <col min="14853" max="14854" width="11.28515625" style="123" customWidth="1"/>
    <col min="14855" max="14855" width="9.42578125" style="123" customWidth="1"/>
    <col min="14856" max="14856" width="11.42578125" style="123" customWidth="1"/>
    <col min="14857" max="14857" width="8.7109375" style="123" customWidth="1"/>
    <col min="14858" max="14858" width="10.42578125" style="123" customWidth="1"/>
    <col min="14859" max="14859" width="11.7109375" style="123" customWidth="1"/>
    <col min="14860" max="15089" width="11.42578125" style="123"/>
    <col min="15090" max="15090" width="1.42578125" style="123" customWidth="1"/>
    <col min="15091" max="15091" width="69.42578125" style="123" customWidth="1"/>
    <col min="15092" max="15098" width="11" style="123" customWidth="1"/>
    <col min="15099" max="15099" width="10" style="123" customWidth="1"/>
    <col min="15100" max="15100" width="10.42578125" style="123" customWidth="1"/>
    <col min="15101" max="15101" width="10.28515625" style="123" customWidth="1"/>
    <col min="15102" max="15107" width="10.140625" style="123" customWidth="1"/>
    <col min="15108" max="15108" width="9.42578125" style="123" customWidth="1"/>
    <col min="15109" max="15110" width="11.28515625" style="123" customWidth="1"/>
    <col min="15111" max="15111" width="9.42578125" style="123" customWidth="1"/>
    <col min="15112" max="15112" width="11.42578125" style="123" customWidth="1"/>
    <col min="15113" max="15113" width="8.7109375" style="123" customWidth="1"/>
    <col min="15114" max="15114" width="10.42578125" style="123" customWidth="1"/>
    <col min="15115" max="15115" width="11.7109375" style="123" customWidth="1"/>
    <col min="15116" max="15345" width="11.42578125" style="123"/>
    <col min="15346" max="15346" width="1.42578125" style="123" customWidth="1"/>
    <col min="15347" max="15347" width="69.42578125" style="123" customWidth="1"/>
    <col min="15348" max="15354" width="11" style="123" customWidth="1"/>
    <col min="15355" max="15355" width="10" style="123" customWidth="1"/>
    <col min="15356" max="15356" width="10.42578125" style="123" customWidth="1"/>
    <col min="15357" max="15357" width="10.28515625" style="123" customWidth="1"/>
    <col min="15358" max="15363" width="10.140625" style="123" customWidth="1"/>
    <col min="15364" max="15364" width="9.42578125" style="123" customWidth="1"/>
    <col min="15365" max="15366" width="11.28515625" style="123" customWidth="1"/>
    <col min="15367" max="15367" width="9.42578125" style="123" customWidth="1"/>
    <col min="15368" max="15368" width="11.42578125" style="123" customWidth="1"/>
    <col min="15369" max="15369" width="8.7109375" style="123" customWidth="1"/>
    <col min="15370" max="15370" width="10.42578125" style="123" customWidth="1"/>
    <col min="15371" max="15371" width="11.7109375" style="123" customWidth="1"/>
    <col min="15372" max="15601" width="11.42578125" style="123"/>
    <col min="15602" max="15602" width="1.42578125" style="123" customWidth="1"/>
    <col min="15603" max="15603" width="69.42578125" style="123" customWidth="1"/>
    <col min="15604" max="15610" width="11" style="123" customWidth="1"/>
    <col min="15611" max="15611" width="10" style="123" customWidth="1"/>
    <col min="15612" max="15612" width="10.42578125" style="123" customWidth="1"/>
    <col min="15613" max="15613" width="10.28515625" style="123" customWidth="1"/>
    <col min="15614" max="15619" width="10.140625" style="123" customWidth="1"/>
    <col min="15620" max="15620" width="9.42578125" style="123" customWidth="1"/>
    <col min="15621" max="15622" width="11.28515625" style="123" customWidth="1"/>
    <col min="15623" max="15623" width="9.42578125" style="123" customWidth="1"/>
    <col min="15624" max="15624" width="11.42578125" style="123" customWidth="1"/>
    <col min="15625" max="15625" width="8.7109375" style="123" customWidth="1"/>
    <col min="15626" max="15626" width="10.42578125" style="123" customWidth="1"/>
    <col min="15627" max="15627" width="11.7109375" style="123" customWidth="1"/>
    <col min="15628" max="15857" width="11.42578125" style="123"/>
    <col min="15858" max="15858" width="1.42578125" style="123" customWidth="1"/>
    <col min="15859" max="15859" width="69.42578125" style="123" customWidth="1"/>
    <col min="15860" max="15866" width="11" style="123" customWidth="1"/>
    <col min="15867" max="15867" width="10" style="123" customWidth="1"/>
    <col min="15868" max="15868" width="10.42578125" style="123" customWidth="1"/>
    <col min="15869" max="15869" width="10.28515625" style="123" customWidth="1"/>
    <col min="15870" max="15875" width="10.140625" style="123" customWidth="1"/>
    <col min="15876" max="15876" width="9.42578125" style="123" customWidth="1"/>
    <col min="15877" max="15878" width="11.28515625" style="123" customWidth="1"/>
    <col min="15879" max="15879" width="9.42578125" style="123" customWidth="1"/>
    <col min="15880" max="15880" width="11.42578125" style="123" customWidth="1"/>
    <col min="15881" max="15881" width="8.7109375" style="123" customWidth="1"/>
    <col min="15882" max="15882" width="10.42578125" style="123" customWidth="1"/>
    <col min="15883" max="15883" width="11.7109375" style="123" customWidth="1"/>
    <col min="15884" max="16113" width="11.42578125" style="123"/>
    <col min="16114" max="16114" width="1.42578125" style="123" customWidth="1"/>
    <col min="16115" max="16115" width="69.42578125" style="123" customWidth="1"/>
    <col min="16116" max="16122" width="11" style="123" customWidth="1"/>
    <col min="16123" max="16123" width="10" style="123" customWidth="1"/>
    <col min="16124" max="16124" width="10.42578125" style="123" customWidth="1"/>
    <col min="16125" max="16125" width="10.28515625" style="123" customWidth="1"/>
    <col min="16126" max="16131" width="10.140625" style="123" customWidth="1"/>
    <col min="16132" max="16132" width="9.42578125" style="123" customWidth="1"/>
    <col min="16133" max="16134" width="11.28515625" style="123" customWidth="1"/>
    <col min="16135" max="16135" width="9.42578125" style="123" customWidth="1"/>
    <col min="16136" max="16136" width="11.42578125" style="123" customWidth="1"/>
    <col min="16137" max="16137" width="8.7109375" style="123" customWidth="1"/>
    <col min="16138" max="16138" width="10.42578125" style="123" customWidth="1"/>
    <col min="16139" max="16139" width="11.7109375" style="123" customWidth="1"/>
    <col min="16140" max="16384" width="11.42578125" style="123"/>
  </cols>
  <sheetData>
    <row r="2" spans="2:16">
      <c r="B2" s="122"/>
      <c r="C2" s="122"/>
      <c r="D2" s="122"/>
      <c r="E2" s="122"/>
      <c r="F2" s="122"/>
      <c r="G2" s="122"/>
      <c r="H2" s="122"/>
    </row>
    <row r="3" spans="2:16">
      <c r="B3" s="122"/>
      <c r="C3" s="122"/>
      <c r="D3" s="122"/>
      <c r="E3" s="122"/>
      <c r="F3" s="122"/>
      <c r="G3" s="122"/>
      <c r="H3" s="122"/>
    </row>
    <row r="4" spans="2:16" ht="15">
      <c r="B4" s="312" t="s">
        <v>325</v>
      </c>
      <c r="C4" s="312"/>
      <c r="D4" s="312"/>
      <c r="E4" s="312"/>
      <c r="F4" s="312"/>
      <c r="G4" s="312"/>
      <c r="H4" s="312"/>
      <c r="I4" s="312"/>
      <c r="J4" s="312"/>
    </row>
    <row r="5" spans="2:16" ht="15">
      <c r="B5" s="312" t="s">
        <v>232</v>
      </c>
      <c r="C5" s="312"/>
      <c r="D5" s="312"/>
      <c r="E5" s="312"/>
      <c r="F5" s="312"/>
      <c r="G5" s="312"/>
      <c r="H5" s="312"/>
      <c r="I5" s="312"/>
      <c r="J5" s="312"/>
    </row>
    <row r="6" spans="2:16" ht="14.25">
      <c r="B6" s="313" t="s">
        <v>233</v>
      </c>
      <c r="C6" s="313"/>
      <c r="D6" s="313"/>
      <c r="E6" s="313"/>
      <c r="F6" s="313"/>
      <c r="G6" s="313"/>
      <c r="H6" s="313"/>
      <c r="I6" s="313"/>
      <c r="J6" s="313"/>
    </row>
    <row r="7" spans="2:16" ht="12.75" customHeight="1">
      <c r="B7" s="314" t="s">
        <v>14</v>
      </c>
      <c r="C7" s="316" t="s">
        <v>204</v>
      </c>
      <c r="D7" s="316" t="s">
        <v>205</v>
      </c>
      <c r="E7" s="305" t="s">
        <v>206</v>
      </c>
      <c r="F7" s="305" t="s">
        <v>207</v>
      </c>
      <c r="G7" s="305" t="s">
        <v>208</v>
      </c>
      <c r="H7" s="305" t="s">
        <v>209</v>
      </c>
      <c r="I7" s="309" t="s">
        <v>210</v>
      </c>
      <c r="J7" s="310"/>
    </row>
    <row r="8" spans="2:16" ht="38.25">
      <c r="B8" s="315"/>
      <c r="C8" s="317"/>
      <c r="D8" s="317"/>
      <c r="E8" s="306"/>
      <c r="F8" s="306"/>
      <c r="G8" s="306"/>
      <c r="H8" s="306"/>
      <c r="I8" s="119" t="s">
        <v>234</v>
      </c>
      <c r="J8" s="119" t="s">
        <v>212</v>
      </c>
    </row>
    <row r="9" spans="2:16">
      <c r="B9" s="125" t="s">
        <v>235</v>
      </c>
      <c r="C9" s="126">
        <v>1209155.7957688698</v>
      </c>
      <c r="D9" s="126">
        <v>1275831.5599146206</v>
      </c>
      <c r="E9" s="126">
        <v>1340124.4867857087</v>
      </c>
      <c r="F9" s="126">
        <v>1464980.7349469741</v>
      </c>
      <c r="G9" s="126">
        <v>1600198.2316169781</v>
      </c>
      <c r="H9" s="126">
        <v>1747447.5243254628</v>
      </c>
      <c r="I9" s="126">
        <v>4.6633473893837207E-2</v>
      </c>
      <c r="J9" s="126">
        <v>-0.41393062166233119</v>
      </c>
      <c r="K9" s="127"/>
      <c r="O9" s="128"/>
    </row>
    <row r="10" spans="2:16">
      <c r="B10" s="129" t="s">
        <v>236</v>
      </c>
      <c r="C10" s="130">
        <v>1082460.5290216298</v>
      </c>
      <c r="D10" s="130">
        <v>1163895.7021645557</v>
      </c>
      <c r="E10" s="130">
        <v>1236961.2549444851</v>
      </c>
      <c r="F10" s="130">
        <v>1357357.0556743974</v>
      </c>
      <c r="G10" s="130">
        <v>1489922.8110739319</v>
      </c>
      <c r="H10" s="130">
        <v>1635435.5557436522</v>
      </c>
      <c r="I10" s="131">
        <v>7.5231540513103212E-2</v>
      </c>
      <c r="J10" s="131">
        <v>6.2776718432799195E-2</v>
      </c>
      <c r="K10" s="127"/>
      <c r="L10" s="132"/>
      <c r="O10" s="128"/>
    </row>
    <row r="11" spans="2:16">
      <c r="B11" s="133" t="s">
        <v>237</v>
      </c>
      <c r="C11" s="130">
        <v>383237.19788901001</v>
      </c>
      <c r="D11" s="130">
        <v>418201.28269387968</v>
      </c>
      <c r="E11" s="130">
        <v>428719.19339679839</v>
      </c>
      <c r="F11" s="130">
        <v>470590.17490962695</v>
      </c>
      <c r="G11" s="130">
        <v>516550.49769723485</v>
      </c>
      <c r="H11" s="130">
        <v>566999.54843405401</v>
      </c>
      <c r="I11" s="131">
        <v>9.1233536299353934E-2</v>
      </c>
      <c r="J11" s="131">
        <v>2.5150354956270604E-2</v>
      </c>
      <c r="K11" s="127"/>
      <c r="L11" s="127"/>
      <c r="O11" s="128"/>
    </row>
    <row r="12" spans="2:16">
      <c r="B12" s="120" t="s">
        <v>238</v>
      </c>
      <c r="C12" s="134">
        <v>117251.63773548002</v>
      </c>
      <c r="D12" s="134">
        <v>132241.34405052126</v>
      </c>
      <c r="E12" s="134">
        <v>141895.22692051384</v>
      </c>
      <c r="F12" s="134">
        <v>155753.46446773867</v>
      </c>
      <c r="G12" s="134">
        <v>170965.17071213745</v>
      </c>
      <c r="H12" s="134">
        <v>187662.53255756333</v>
      </c>
      <c r="I12" s="135">
        <v>0.12784219141448627</v>
      </c>
      <c r="J12" s="135">
        <v>7.3002002053944803E-2</v>
      </c>
      <c r="K12" s="127"/>
      <c r="L12" s="127"/>
      <c r="O12" s="128"/>
    </row>
    <row r="13" spans="2:16">
      <c r="B13" s="120" t="s">
        <v>239</v>
      </c>
      <c r="C13" s="134">
        <v>193430.72024819002</v>
      </c>
      <c r="D13" s="134">
        <v>214715.1232477616</v>
      </c>
      <c r="E13" s="134">
        <v>202484.41158375796</v>
      </c>
      <c r="F13" s="134">
        <v>222260.10902078063</v>
      </c>
      <c r="G13" s="134">
        <v>243967.20555199435</v>
      </c>
      <c r="H13" s="134">
        <v>267794.33181724977</v>
      </c>
      <c r="I13" s="135">
        <v>0.11003631156551386</v>
      </c>
      <c r="J13" s="135">
        <v>-5.6962506781092048E-2</v>
      </c>
      <c r="K13" s="127"/>
      <c r="L13" s="127"/>
      <c r="O13" s="128"/>
    </row>
    <row r="14" spans="2:16">
      <c r="B14" s="120" t="s">
        <v>240</v>
      </c>
      <c r="C14" s="134">
        <v>69809.475766089978</v>
      </c>
      <c r="D14" s="134">
        <v>67846.041231617812</v>
      </c>
      <c r="E14" s="134">
        <v>80739.939344348139</v>
      </c>
      <c r="F14" s="134">
        <v>88625.428400363278</v>
      </c>
      <c r="G14" s="134">
        <v>97281.055979610901</v>
      </c>
      <c r="H14" s="134">
        <v>106782.03787920304</v>
      </c>
      <c r="I14" s="135">
        <v>-2.8125616371207696E-2</v>
      </c>
      <c r="J14" s="135">
        <v>0.19004643275666133</v>
      </c>
      <c r="K14" s="127"/>
      <c r="L14" s="127"/>
      <c r="M14" s="136"/>
      <c r="N14" s="137"/>
      <c r="O14" s="128"/>
      <c r="P14" s="136"/>
    </row>
    <row r="15" spans="2:16">
      <c r="B15" s="120" t="s">
        <v>241</v>
      </c>
      <c r="C15" s="134">
        <v>2745.3641392499999</v>
      </c>
      <c r="D15" s="134">
        <v>3398.7741639789615</v>
      </c>
      <c r="E15" s="134">
        <v>3599.6155481784531</v>
      </c>
      <c r="F15" s="134">
        <v>3951.1730207443538</v>
      </c>
      <c r="G15" s="134">
        <v>4337.0654534921732</v>
      </c>
      <c r="H15" s="134">
        <v>4760.6461800378638</v>
      </c>
      <c r="I15" s="135">
        <v>0.2380048662351455</v>
      </c>
      <c r="J15" s="135">
        <v>5.9092300491176308E-2</v>
      </c>
      <c r="K15" s="127"/>
      <c r="L15" s="127"/>
      <c r="O15" s="128"/>
    </row>
    <row r="16" spans="2:16">
      <c r="B16" s="129" t="s">
        <v>242</v>
      </c>
      <c r="C16" s="138">
        <v>55102.47856096</v>
      </c>
      <c r="D16" s="138">
        <v>60953.372099604698</v>
      </c>
      <c r="E16" s="138">
        <v>71510.485693190101</v>
      </c>
      <c r="F16" s="138">
        <v>78494.577542937725</v>
      </c>
      <c r="G16" s="138">
        <v>86160.772702331247</v>
      </c>
      <c r="H16" s="138">
        <v>94575.688984400535</v>
      </c>
      <c r="I16" s="139">
        <v>0.10618203920122826</v>
      </c>
      <c r="J16" s="139">
        <v>0.17319982849076654</v>
      </c>
      <c r="K16" s="127"/>
      <c r="L16" s="127"/>
      <c r="O16" s="128"/>
    </row>
    <row r="17" spans="2:15">
      <c r="B17" s="140" t="s">
        <v>243</v>
      </c>
      <c r="C17" s="138">
        <v>52618.663897530001</v>
      </c>
      <c r="D17" s="138">
        <v>57780.235301974673</v>
      </c>
      <c r="E17" s="138">
        <v>67771.940185243089</v>
      </c>
      <c r="F17" s="138">
        <v>74390.905928534266</v>
      </c>
      <c r="G17" s="138">
        <v>81656.314836815451</v>
      </c>
      <c r="H17" s="138">
        <v>89631.301964983388</v>
      </c>
      <c r="I17" s="139">
        <v>9.8093927555750193E-2</v>
      </c>
      <c r="J17" s="139">
        <v>0.17292599850189494</v>
      </c>
      <c r="K17" s="127"/>
      <c r="L17" s="127"/>
      <c r="O17" s="128"/>
    </row>
    <row r="18" spans="2:15">
      <c r="B18" s="141" t="s">
        <v>244</v>
      </c>
      <c r="C18" s="134">
        <v>5348.7748149700001</v>
      </c>
      <c r="D18" s="134">
        <v>6409.5082590162901</v>
      </c>
      <c r="E18" s="134">
        <v>8115.815687263902</v>
      </c>
      <c r="F18" s="134">
        <v>8908.4491262068477</v>
      </c>
      <c r="G18" s="134">
        <v>9778.4953345793001</v>
      </c>
      <c r="H18" s="134">
        <v>10733.51485244469</v>
      </c>
      <c r="I18" s="135">
        <v>0.19831334852189686</v>
      </c>
      <c r="J18" s="135">
        <v>0.26621502918688655</v>
      </c>
      <c r="K18" s="127"/>
      <c r="L18" s="127"/>
      <c r="O18" s="128"/>
    </row>
    <row r="19" spans="2:15">
      <c r="B19" s="141" t="s">
        <v>245</v>
      </c>
      <c r="C19" s="134">
        <v>9989.9809973799984</v>
      </c>
      <c r="D19" s="134">
        <v>11373.09921943567</v>
      </c>
      <c r="E19" s="134">
        <v>13329.375127277486</v>
      </c>
      <c r="F19" s="134">
        <v>14631.192326339142</v>
      </c>
      <c r="G19" s="134">
        <v>16060.151871053942</v>
      </c>
      <c r="H19" s="134">
        <v>17628.671154639484</v>
      </c>
      <c r="I19" s="135">
        <v>0.13845053583369293</v>
      </c>
      <c r="J19" s="135">
        <v>0.17200904257466654</v>
      </c>
      <c r="K19" s="127"/>
      <c r="L19" s="127"/>
      <c r="O19" s="128"/>
    </row>
    <row r="20" spans="2:15">
      <c r="B20" s="141" t="s">
        <v>246</v>
      </c>
      <c r="C20" s="134">
        <v>14106.4718441</v>
      </c>
      <c r="D20" s="134">
        <v>15674.319048376185</v>
      </c>
      <c r="E20" s="134">
        <v>16790.618271593103</v>
      </c>
      <c r="F20" s="134">
        <v>18430.478763185652</v>
      </c>
      <c r="G20" s="134">
        <v>20230.496694390524</v>
      </c>
      <c r="H20" s="134">
        <v>22206.313886932596</v>
      </c>
      <c r="I20" s="135">
        <v>0.11114382260876465</v>
      </c>
      <c r="J20" s="135">
        <v>7.1218355309193626E-2</v>
      </c>
      <c r="K20" s="127"/>
      <c r="L20" s="127"/>
      <c r="O20" s="128"/>
    </row>
    <row r="21" spans="2:15">
      <c r="B21" s="142" t="s">
        <v>247</v>
      </c>
      <c r="C21" s="134">
        <v>2394.3041908800001</v>
      </c>
      <c r="D21" s="134">
        <v>2564.6669284280979</v>
      </c>
      <c r="E21" s="134">
        <v>2811.8844692452426</v>
      </c>
      <c r="F21" s="134">
        <v>3086.5079627612117</v>
      </c>
      <c r="G21" s="134">
        <v>3387.9526375937658</v>
      </c>
      <c r="H21" s="134">
        <v>3718.8379920167304</v>
      </c>
      <c r="I21" s="135">
        <v>7.1153338910325603E-2</v>
      </c>
      <c r="J21" s="135">
        <v>9.6393624480768825E-2</v>
      </c>
      <c r="K21" s="127"/>
      <c r="L21" s="127"/>
      <c r="O21" s="128"/>
    </row>
    <row r="22" spans="2:15">
      <c r="B22" s="141" t="s">
        <v>248</v>
      </c>
      <c r="C22" s="134">
        <v>17958.366818239996</v>
      </c>
      <c r="D22" s="134">
        <v>19441.319716826973</v>
      </c>
      <c r="E22" s="134">
        <v>23219.460590249524</v>
      </c>
      <c r="F22" s="134">
        <v>25487.19578868827</v>
      </c>
      <c r="G22" s="134">
        <v>27976.409987909556</v>
      </c>
      <c r="H22" s="134">
        <v>30708.733997287163</v>
      </c>
      <c r="I22" s="135">
        <v>8.2577269614560134E-2</v>
      </c>
      <c r="J22" s="135">
        <v>0.19433561756368167</v>
      </c>
      <c r="K22" s="127"/>
      <c r="L22" s="127"/>
      <c r="O22" s="128"/>
    </row>
    <row r="23" spans="2:15">
      <c r="B23" s="142" t="s">
        <v>249</v>
      </c>
      <c r="C23" s="134">
        <v>2820.7652319600002</v>
      </c>
      <c r="D23" s="134">
        <v>2317.3221298914627</v>
      </c>
      <c r="E23" s="134">
        <v>3504.7860396138276</v>
      </c>
      <c r="F23" s="134">
        <v>3847.0819613531366</v>
      </c>
      <c r="G23" s="134">
        <v>4222.8083112883623</v>
      </c>
      <c r="H23" s="134">
        <v>4635.2300816627185</v>
      </c>
      <c r="I23" s="135">
        <v>-0.17847749127236712</v>
      </c>
      <c r="J23" s="135">
        <v>0.51242936595007738</v>
      </c>
      <c r="K23" s="127"/>
      <c r="L23" s="127"/>
      <c r="O23" s="128"/>
    </row>
    <row r="24" spans="2:15">
      <c r="B24" s="140" t="s">
        <v>250</v>
      </c>
      <c r="C24" s="130">
        <v>2483.8146634300001</v>
      </c>
      <c r="D24" s="130">
        <v>3173.136797630023</v>
      </c>
      <c r="E24" s="130">
        <v>3738.5455079470185</v>
      </c>
      <c r="F24" s="130">
        <v>4103.6716144034563</v>
      </c>
      <c r="G24" s="130">
        <v>4504.4578655157911</v>
      </c>
      <c r="H24" s="130">
        <v>4944.3870194171504</v>
      </c>
      <c r="I24" s="131">
        <v>0.27752559172354263</v>
      </c>
      <c r="J24" s="131">
        <v>0.17818604944460392</v>
      </c>
      <c r="K24" s="127"/>
      <c r="L24" s="127"/>
      <c r="O24" s="128"/>
    </row>
    <row r="25" spans="2:15">
      <c r="B25" s="133" t="s">
        <v>251</v>
      </c>
      <c r="C25" s="130">
        <v>571576.62988076988</v>
      </c>
      <c r="D25" s="130">
        <v>606989.37340310321</v>
      </c>
      <c r="E25" s="130">
        <v>653930.90431173984</v>
      </c>
      <c r="F25" s="130">
        <v>717763.58779233007</v>
      </c>
      <c r="G25" s="130">
        <v>787863.26590423216</v>
      </c>
      <c r="H25" s="130">
        <v>864809.16614649026</v>
      </c>
      <c r="I25" s="131">
        <v>6.1956248158222316E-2</v>
      </c>
      <c r="J25" s="131">
        <v>7.7335012712755669E-2</v>
      </c>
      <c r="K25" s="127"/>
      <c r="L25" s="127"/>
      <c r="O25" s="128"/>
    </row>
    <row r="26" spans="2:15">
      <c r="B26" s="143" t="s">
        <v>252</v>
      </c>
      <c r="C26" s="130">
        <v>375087.63719644997</v>
      </c>
      <c r="D26" s="130">
        <v>402273.0280975959</v>
      </c>
      <c r="E26" s="130">
        <v>434754.56145500531</v>
      </c>
      <c r="F26" s="130">
        <v>477214.98889953119</v>
      </c>
      <c r="G26" s="130">
        <v>523822.32602279179</v>
      </c>
      <c r="H26" s="130">
        <v>574981.58193370514</v>
      </c>
      <c r="I26" s="131">
        <v>7.2477437817839219E-2</v>
      </c>
      <c r="J26" s="131">
        <v>8.0744994291610972E-2</v>
      </c>
      <c r="K26" s="127"/>
      <c r="L26" s="127"/>
      <c r="O26" s="128"/>
    </row>
    <row r="27" spans="2:15">
      <c r="B27" s="144" t="s">
        <v>253</v>
      </c>
      <c r="C27" s="134">
        <v>207949.55071354998</v>
      </c>
      <c r="D27" s="134">
        <v>217846.73447761658</v>
      </c>
      <c r="E27" s="134">
        <v>241037.55045500648</v>
      </c>
      <c r="F27" s="134">
        <v>264578.55112501385</v>
      </c>
      <c r="G27" s="134">
        <v>290418.69029646704</v>
      </c>
      <c r="H27" s="134">
        <v>318782.51398263575</v>
      </c>
      <c r="I27" s="135">
        <v>4.7594157958532612E-2</v>
      </c>
      <c r="J27" s="135">
        <v>0.10645473310857789</v>
      </c>
      <c r="K27" s="127"/>
      <c r="L27" s="127"/>
      <c r="O27" s="128"/>
    </row>
    <row r="28" spans="2:15">
      <c r="B28" s="144" t="s">
        <v>254</v>
      </c>
      <c r="C28" s="134">
        <v>167138.08648289999</v>
      </c>
      <c r="D28" s="134">
        <v>184426.29361997929</v>
      </c>
      <c r="E28" s="134">
        <v>193717.01099999883</v>
      </c>
      <c r="F28" s="134">
        <v>212636.43777451731</v>
      </c>
      <c r="G28" s="134">
        <v>233403.63572632475</v>
      </c>
      <c r="H28" s="134">
        <v>256199.06795106936</v>
      </c>
      <c r="I28" s="135">
        <v>0.10343667024600078</v>
      </c>
      <c r="J28" s="135">
        <v>5.0376316726093329E-2</v>
      </c>
      <c r="K28" s="127"/>
      <c r="L28" s="127"/>
      <c r="O28" s="128"/>
    </row>
    <row r="29" spans="2:15">
      <c r="B29" s="145" t="s">
        <v>255</v>
      </c>
      <c r="C29" s="130">
        <v>166424.74990765</v>
      </c>
      <c r="D29" s="130">
        <v>172297.38403137604</v>
      </c>
      <c r="E29" s="130">
        <v>183351.86859051819</v>
      </c>
      <c r="F29" s="130">
        <v>201246.36265533001</v>
      </c>
      <c r="G29" s="130">
        <v>220901.14569292151</v>
      </c>
      <c r="H29" s="130">
        <v>242475.51868561908</v>
      </c>
      <c r="I29" s="131">
        <v>3.5287023877066392E-2</v>
      </c>
      <c r="J29" s="131">
        <v>6.4159329065199833E-2</v>
      </c>
      <c r="K29" s="127"/>
      <c r="L29" s="127"/>
      <c r="O29" s="128"/>
    </row>
    <row r="30" spans="2:15">
      <c r="B30" s="144" t="s">
        <v>256</v>
      </c>
      <c r="C30" s="134">
        <v>54108.526888569999</v>
      </c>
      <c r="D30" s="134">
        <v>53714.967849489825</v>
      </c>
      <c r="E30" s="134">
        <v>56572.644133493799</v>
      </c>
      <c r="F30" s="134">
        <v>62097.827454253034</v>
      </c>
      <c r="G30" s="134">
        <v>68162.629369751463</v>
      </c>
      <c r="H30" s="134">
        <v>74819.751882960511</v>
      </c>
      <c r="I30" s="135">
        <v>-7.2735123595336626E-3</v>
      </c>
      <c r="J30" s="135">
        <v>5.3200744567347247E-2</v>
      </c>
      <c r="K30" s="127"/>
      <c r="L30" s="127"/>
      <c r="O30" s="128"/>
    </row>
    <row r="31" spans="2:15">
      <c r="B31" s="144" t="s">
        <v>257</v>
      </c>
      <c r="C31" s="134">
        <v>32047.501561680001</v>
      </c>
      <c r="D31" s="134">
        <v>31971.137705982324</v>
      </c>
      <c r="E31" s="134">
        <v>33071.362805206954</v>
      </c>
      <c r="F31" s="134">
        <v>36301.28682528514</v>
      </c>
      <c r="G31" s="134">
        <v>39846.662290074753</v>
      </c>
      <c r="H31" s="134">
        <v>43738.297854315628</v>
      </c>
      <c r="I31" s="135">
        <v>-2.3828333560013126E-3</v>
      </c>
      <c r="J31" s="135">
        <v>3.4413073108085168E-2</v>
      </c>
      <c r="K31" s="127"/>
      <c r="L31" s="127"/>
      <c r="O31" s="128"/>
    </row>
    <row r="32" spans="2:15">
      <c r="B32" s="144" t="s">
        <v>258</v>
      </c>
      <c r="C32" s="134">
        <v>47591.335550789998</v>
      </c>
      <c r="D32" s="134">
        <v>49173.072605918947</v>
      </c>
      <c r="E32" s="134">
        <v>53738.998844928938</v>
      </c>
      <c r="F32" s="134">
        <v>58987.433395586813</v>
      </c>
      <c r="G32" s="134">
        <v>64748.457793927322</v>
      </c>
      <c r="H32" s="134">
        <v>71072.134272681258</v>
      </c>
      <c r="I32" s="135">
        <v>3.3235819857186044E-2</v>
      </c>
      <c r="J32" s="135">
        <v>9.2854198386219888E-2</v>
      </c>
      <c r="K32" s="127"/>
      <c r="L32" s="127"/>
      <c r="O32" s="128"/>
    </row>
    <row r="33" spans="2:15">
      <c r="B33" s="144" t="s">
        <v>259</v>
      </c>
      <c r="C33" s="134">
        <v>2907.48963804</v>
      </c>
      <c r="D33" s="134">
        <v>3070.5006257757163</v>
      </c>
      <c r="E33" s="134">
        <v>3404.2972669210994</v>
      </c>
      <c r="F33" s="134">
        <v>3736.7789241990317</v>
      </c>
      <c r="G33" s="134">
        <v>4101.7324967531122</v>
      </c>
      <c r="H33" s="134">
        <v>4502.3293633906205</v>
      </c>
      <c r="I33" s="135">
        <v>5.6065887768943279E-2</v>
      </c>
      <c r="J33" s="135">
        <v>0.10871082009991584</v>
      </c>
      <c r="K33" s="127"/>
      <c r="L33" s="127"/>
      <c r="O33" s="128"/>
    </row>
    <row r="34" spans="2:15">
      <c r="B34" s="144" t="s">
        <v>260</v>
      </c>
      <c r="C34" s="134">
        <v>9494.8792458799999</v>
      </c>
      <c r="D34" s="134">
        <v>9741.2273447081297</v>
      </c>
      <c r="E34" s="134">
        <v>10888.556048313923</v>
      </c>
      <c r="F34" s="134">
        <v>11951.989960353361</v>
      </c>
      <c r="G34" s="134">
        <v>13119.28444676626</v>
      </c>
      <c r="H34" s="134">
        <v>14400.583079980641</v>
      </c>
      <c r="I34" s="135">
        <v>2.5945364069271948E-2</v>
      </c>
      <c r="J34" s="135">
        <v>0.11778071314895189</v>
      </c>
      <c r="K34" s="127"/>
      <c r="L34" s="127"/>
      <c r="O34" s="128"/>
    </row>
    <row r="35" spans="2:15">
      <c r="B35" s="144" t="s">
        <v>261</v>
      </c>
      <c r="C35" s="134">
        <v>13715.257841269999</v>
      </c>
      <c r="D35" s="134">
        <v>15555.639666778374</v>
      </c>
      <c r="E35" s="134">
        <v>16532.944464139848</v>
      </c>
      <c r="F35" s="134">
        <v>18147.639170308299</v>
      </c>
      <c r="G35" s="134">
        <v>19920.033492524188</v>
      </c>
      <c r="H35" s="134">
        <v>21865.529208477445</v>
      </c>
      <c r="I35" s="135">
        <v>0.13418499650590321</v>
      </c>
      <c r="J35" s="135">
        <v>6.2826397261481315E-2</v>
      </c>
      <c r="K35" s="127"/>
      <c r="L35" s="127"/>
      <c r="O35" s="128"/>
    </row>
    <row r="36" spans="2:15">
      <c r="B36" s="144" t="s">
        <v>249</v>
      </c>
      <c r="C36" s="134">
        <v>6559.7591814200005</v>
      </c>
      <c r="D36" s="134">
        <v>9070.8382327226846</v>
      </c>
      <c r="E36" s="134">
        <v>9143.0650275136504</v>
      </c>
      <c r="F36" s="134">
        <v>10023.406925344352</v>
      </c>
      <c r="G36" s="134">
        <v>11002.34580312445</v>
      </c>
      <c r="H36" s="134">
        <v>12076.893023813009</v>
      </c>
      <c r="I36" s="135">
        <v>0.38280049341066014</v>
      </c>
      <c r="J36" s="135">
        <v>7.9625270496403999E-3</v>
      </c>
      <c r="K36" s="127"/>
      <c r="L36" s="127"/>
      <c r="O36" s="128"/>
    </row>
    <row r="37" spans="2:15">
      <c r="B37" s="143" t="s">
        <v>262</v>
      </c>
      <c r="C37" s="130">
        <v>27250.955837830003</v>
      </c>
      <c r="D37" s="130">
        <v>29025.579083520726</v>
      </c>
      <c r="E37" s="130">
        <v>32305.203802218733</v>
      </c>
      <c r="F37" s="130">
        <v>35458.682344202469</v>
      </c>
      <c r="G37" s="130">
        <v>38920.85851508662</v>
      </c>
      <c r="H37" s="130">
        <v>42721.086305633085</v>
      </c>
      <c r="I37" s="131">
        <v>6.5121504590571977E-2</v>
      </c>
      <c r="J37" s="131">
        <v>0.11299084539402049</v>
      </c>
      <c r="K37" s="127"/>
      <c r="L37" s="127"/>
      <c r="O37" s="128"/>
    </row>
    <row r="38" spans="2:15">
      <c r="B38" s="144" t="s">
        <v>263</v>
      </c>
      <c r="C38" s="134">
        <v>21916.56414626</v>
      </c>
      <c r="D38" s="134">
        <v>22893.877888265408</v>
      </c>
      <c r="E38" s="134">
        <v>25560.407824799317</v>
      </c>
      <c r="F38" s="134">
        <v>28056.772298274092</v>
      </c>
      <c r="G38" s="134">
        <v>30796.944915466389</v>
      </c>
      <c r="H38" s="134">
        <v>33804.737267822318</v>
      </c>
      <c r="I38" s="135">
        <v>4.4592470584499999E-2</v>
      </c>
      <c r="J38" s="135">
        <v>0.11647349346179037</v>
      </c>
      <c r="K38" s="127"/>
      <c r="L38" s="127"/>
      <c r="O38" s="128"/>
    </row>
    <row r="39" spans="2:15">
      <c r="B39" s="144" t="s">
        <v>264</v>
      </c>
      <c r="C39" s="134">
        <v>3314.05967427</v>
      </c>
      <c r="D39" s="134">
        <v>3930.1328636105895</v>
      </c>
      <c r="E39" s="134">
        <v>4574.537000570027</v>
      </c>
      <c r="F39" s="134">
        <v>5021.3104530553674</v>
      </c>
      <c r="G39" s="134">
        <v>5511.7181613836037</v>
      </c>
      <c r="H39" s="134">
        <v>6050.0216775166373</v>
      </c>
      <c r="I39" s="135">
        <v>0.18589683044144167</v>
      </c>
      <c r="J39" s="135">
        <v>0.16396497505873819</v>
      </c>
      <c r="K39" s="127"/>
      <c r="L39" s="127"/>
      <c r="O39" s="128"/>
    </row>
    <row r="40" spans="2:15">
      <c r="B40" s="146" t="s">
        <v>265</v>
      </c>
      <c r="C40" s="130">
        <v>384.34988663000001</v>
      </c>
      <c r="D40" s="130">
        <v>426.00679677843675</v>
      </c>
      <c r="E40" s="130">
        <v>274.83200625886366</v>
      </c>
      <c r="F40" s="130">
        <v>300.05521007682273</v>
      </c>
      <c r="G40" s="130">
        <v>328.45409871345566</v>
      </c>
      <c r="H40" s="130">
        <v>359.54377568361565</v>
      </c>
      <c r="I40" s="131">
        <v>0.10838278245295374</v>
      </c>
      <c r="J40" s="131">
        <v>-0.35486473845673894</v>
      </c>
      <c r="K40" s="127"/>
      <c r="L40" s="127"/>
      <c r="O40" s="128"/>
    </row>
    <row r="41" spans="2:15">
      <c r="B41" s="147" t="s">
        <v>266</v>
      </c>
      <c r="C41" s="134">
        <v>192.81832037999999</v>
      </c>
      <c r="D41" s="134">
        <v>170.79783130068537</v>
      </c>
      <c r="E41" s="134">
        <v>142.76956554983985</v>
      </c>
      <c r="F41" s="134">
        <v>155.92507740531013</v>
      </c>
      <c r="G41" s="134">
        <v>171.15354427588821</v>
      </c>
      <c r="H41" s="134">
        <v>187.86930367879881</v>
      </c>
      <c r="I41" s="135">
        <v>-0.11420330306745419</v>
      </c>
      <c r="J41" s="135">
        <v>-0.16410200022682053</v>
      </c>
      <c r="K41" s="127"/>
      <c r="L41" s="127"/>
      <c r="O41" s="128"/>
    </row>
    <row r="42" spans="2:15">
      <c r="B42" s="147" t="s">
        <v>267</v>
      </c>
      <c r="C42" s="134">
        <v>191.53156625</v>
      </c>
      <c r="D42" s="134">
        <v>255.20896547775141</v>
      </c>
      <c r="E42" s="134">
        <v>132.0624407090238</v>
      </c>
      <c r="F42" s="134">
        <v>144.1301326715126</v>
      </c>
      <c r="G42" s="134">
        <v>157.30055443756748</v>
      </c>
      <c r="H42" s="134">
        <v>171.67447200481683</v>
      </c>
      <c r="I42" s="135">
        <v>0.33246425367103893</v>
      </c>
      <c r="J42" s="135">
        <v>-0.48253212632321596</v>
      </c>
      <c r="K42" s="127"/>
      <c r="L42" s="127"/>
      <c r="O42" s="128"/>
    </row>
    <row r="43" spans="2:15">
      <c r="B43" s="144" t="s">
        <v>268</v>
      </c>
      <c r="C43" s="134">
        <v>1233.1201400300001</v>
      </c>
      <c r="D43" s="134">
        <v>1339.8969509863414</v>
      </c>
      <c r="E43" s="134">
        <v>1421.8219088633314</v>
      </c>
      <c r="F43" s="134">
        <v>1560.6845485059905</v>
      </c>
      <c r="G43" s="134">
        <v>1713.1092472000132</v>
      </c>
      <c r="H43" s="134">
        <v>1880.4205472858446</v>
      </c>
      <c r="I43" s="135">
        <v>8.6590760697285774E-2</v>
      </c>
      <c r="J43" s="135">
        <v>6.1142730279878821E-2</v>
      </c>
      <c r="K43" s="127"/>
      <c r="L43" s="127"/>
      <c r="O43" s="128"/>
    </row>
    <row r="44" spans="2:15">
      <c r="B44" s="144" t="s">
        <v>269</v>
      </c>
      <c r="C44" s="134">
        <v>402.86199063999999</v>
      </c>
      <c r="D44" s="134">
        <v>435.66458387994879</v>
      </c>
      <c r="E44" s="134">
        <v>473.6050617271946</v>
      </c>
      <c r="F44" s="134">
        <v>519.85983429019382</v>
      </c>
      <c r="G44" s="134">
        <v>570.63209232315864</v>
      </c>
      <c r="H44" s="134">
        <v>626.36303732467081</v>
      </c>
      <c r="I44" s="135">
        <v>8.1423897021998703E-2</v>
      </c>
      <c r="J44" s="135">
        <v>8.7086440466091819E-2</v>
      </c>
      <c r="K44" s="127"/>
      <c r="L44" s="127"/>
      <c r="O44" s="128"/>
    </row>
    <row r="45" spans="2:15">
      <c r="B45" s="143" t="s">
        <v>270</v>
      </c>
      <c r="C45" s="130">
        <v>2813.286938839999</v>
      </c>
      <c r="D45" s="130">
        <v>3393.3821906105868</v>
      </c>
      <c r="E45" s="130">
        <v>3519.2704639976469</v>
      </c>
      <c r="F45" s="130">
        <v>3843.5538932665063</v>
      </c>
      <c r="G45" s="130">
        <v>4218.9356734322737</v>
      </c>
      <c r="H45" s="130">
        <v>4630.9792215329935</v>
      </c>
      <c r="I45" s="131">
        <v>0.20619839510923765</v>
      </c>
      <c r="J45" s="131">
        <v>3.7098171180184325E-2</v>
      </c>
      <c r="K45" s="127"/>
      <c r="L45" s="127"/>
      <c r="O45" s="128"/>
    </row>
    <row r="46" spans="2:15">
      <c r="B46" s="148" t="s">
        <v>271</v>
      </c>
      <c r="C46" s="149">
        <v>70925.083129819992</v>
      </c>
      <c r="D46" s="149">
        <v>76108.808350209278</v>
      </c>
      <c r="E46" s="149">
        <v>80985.531901573966</v>
      </c>
      <c r="F46" s="149">
        <v>88516.299660892269</v>
      </c>
      <c r="G46" s="149">
        <v>97161.269150874738</v>
      </c>
      <c r="H46" s="149">
        <v>106650.55203589336</v>
      </c>
      <c r="I46" s="150">
        <v>7.3087333727915205E-2</v>
      </c>
      <c r="J46" s="150">
        <v>6.4075678716775997E-2</v>
      </c>
      <c r="K46" s="127"/>
      <c r="L46" s="127"/>
      <c r="O46" s="128"/>
    </row>
    <row r="47" spans="2:15">
      <c r="B47" s="151" t="s">
        <v>272</v>
      </c>
      <c r="C47" s="152">
        <v>60110.456998399997</v>
      </c>
      <c r="D47" s="152">
        <v>64600.013936206829</v>
      </c>
      <c r="E47" s="152">
        <v>68599.077277929522</v>
      </c>
      <c r="F47" s="152">
        <v>74920.144172883985</v>
      </c>
      <c r="G47" s="152">
        <v>82237.241284274249</v>
      </c>
      <c r="H47" s="152">
        <v>90268.964758555201</v>
      </c>
      <c r="I47" s="153">
        <v>7.4688451261089694E-2</v>
      </c>
      <c r="J47" s="153">
        <v>6.1904991935014309E-2</v>
      </c>
      <c r="K47" s="127"/>
      <c r="L47" s="127"/>
      <c r="O47" s="128"/>
    </row>
    <row r="48" spans="2:15">
      <c r="B48" s="144" t="s">
        <v>273</v>
      </c>
      <c r="C48" s="134">
        <v>60110.456998399997</v>
      </c>
      <c r="D48" s="134">
        <v>64600.013936206829</v>
      </c>
      <c r="E48" s="134">
        <v>68599.077277929522</v>
      </c>
      <c r="F48" s="134">
        <v>74920.144172883985</v>
      </c>
      <c r="G48" s="134">
        <v>82237.241284274249</v>
      </c>
      <c r="H48" s="134">
        <v>90268.964758555201</v>
      </c>
      <c r="I48" s="135">
        <v>7.4688451261089694E-2</v>
      </c>
      <c r="J48" s="135">
        <v>6.1904991935014309E-2</v>
      </c>
      <c r="K48" s="127"/>
      <c r="L48" s="127"/>
      <c r="O48" s="128"/>
    </row>
    <row r="49" spans="2:15">
      <c r="B49" s="144" t="s">
        <v>249</v>
      </c>
      <c r="C49" s="134">
        <v>0</v>
      </c>
      <c r="D49" s="134">
        <v>0</v>
      </c>
      <c r="E49" s="134">
        <v>0</v>
      </c>
      <c r="F49" s="134">
        <v>0</v>
      </c>
      <c r="G49" s="134">
        <v>0</v>
      </c>
      <c r="H49" s="134">
        <v>0</v>
      </c>
      <c r="I49" s="154">
        <v>0</v>
      </c>
      <c r="J49" s="154">
        <v>0</v>
      </c>
      <c r="K49" s="127"/>
      <c r="L49" s="127"/>
      <c r="O49" s="128"/>
    </row>
    <row r="50" spans="2:15">
      <c r="B50" s="151" t="s">
        <v>274</v>
      </c>
      <c r="C50" s="152">
        <v>0</v>
      </c>
      <c r="D50" s="152">
        <v>0</v>
      </c>
      <c r="E50" s="152">
        <v>0</v>
      </c>
      <c r="F50" s="152">
        <v>0</v>
      </c>
      <c r="G50" s="152">
        <v>0</v>
      </c>
      <c r="H50" s="152">
        <v>0</v>
      </c>
      <c r="I50" s="154">
        <v>0</v>
      </c>
      <c r="J50" s="154">
        <v>0</v>
      </c>
      <c r="K50" s="127"/>
      <c r="L50" s="127"/>
      <c r="O50" s="128"/>
    </row>
    <row r="51" spans="2:15">
      <c r="B51" s="151" t="s">
        <v>275</v>
      </c>
      <c r="C51" s="152">
        <v>10814.626131419998</v>
      </c>
      <c r="D51" s="152">
        <v>11508.794414002448</v>
      </c>
      <c r="E51" s="152">
        <v>12386.45462364444</v>
      </c>
      <c r="F51" s="152">
        <v>13596.155488008289</v>
      </c>
      <c r="G51" s="152">
        <v>14924.027866600491</v>
      </c>
      <c r="H51" s="152">
        <v>16381.58727733816</v>
      </c>
      <c r="I51" s="153">
        <v>6.4187913123105123E-2</v>
      </c>
      <c r="J51" s="153">
        <v>7.6259960693551454E-2</v>
      </c>
      <c r="K51" s="127"/>
      <c r="L51" s="127"/>
      <c r="O51" s="128"/>
    </row>
    <row r="52" spans="2:15">
      <c r="B52" s="144" t="s">
        <v>276</v>
      </c>
      <c r="C52" s="134">
        <v>10620.258124279999</v>
      </c>
      <c r="D52" s="134">
        <v>11272.69178487144</v>
      </c>
      <c r="E52" s="134">
        <v>12149.173515860492</v>
      </c>
      <c r="F52" s="134">
        <v>13335.725990099541</v>
      </c>
      <c r="G52" s="134">
        <v>14638.163447978408</v>
      </c>
      <c r="H52" s="134">
        <v>16067.80382926357</v>
      </c>
      <c r="I52" s="135">
        <v>6.1432938159935002E-2</v>
      </c>
      <c r="J52" s="135">
        <v>7.7752656394397102E-2</v>
      </c>
      <c r="K52" s="127"/>
      <c r="L52" s="127"/>
      <c r="O52" s="128"/>
    </row>
    <row r="53" spans="2:15">
      <c r="B53" s="144" t="s">
        <v>277</v>
      </c>
      <c r="C53" s="134">
        <v>174.05505046000002</v>
      </c>
      <c r="D53" s="134">
        <v>198.85163814547928</v>
      </c>
      <c r="E53" s="134">
        <v>199.71436122028831</v>
      </c>
      <c r="F53" s="134">
        <v>219.21952090359048</v>
      </c>
      <c r="G53" s="134">
        <v>240.62965753470198</v>
      </c>
      <c r="H53" s="134">
        <v>264.13082122705976</v>
      </c>
      <c r="I53" s="135">
        <v>0.14246405157417619</v>
      </c>
      <c r="J53" s="135">
        <v>4.3385263649569072E-3</v>
      </c>
      <c r="K53" s="127"/>
      <c r="L53" s="127"/>
      <c r="O53" s="128"/>
    </row>
    <row r="54" spans="2:15">
      <c r="B54" s="144" t="s">
        <v>249</v>
      </c>
      <c r="C54" s="134">
        <v>20.312956680000003</v>
      </c>
      <c r="D54" s="134">
        <v>37.250990985528276</v>
      </c>
      <c r="E54" s="134">
        <v>37.56674656366031</v>
      </c>
      <c r="F54" s="134">
        <v>41.209977005156816</v>
      </c>
      <c r="G54" s="134">
        <v>45.234761087380022</v>
      </c>
      <c r="H54" s="134">
        <v>49.652626847530172</v>
      </c>
      <c r="I54" s="135">
        <v>0.83385371082907622</v>
      </c>
      <c r="J54" s="135">
        <v>8.4764343116321417E-3</v>
      </c>
      <c r="K54" s="127"/>
      <c r="L54" s="127"/>
      <c r="O54" s="128"/>
    </row>
    <row r="55" spans="2:15">
      <c r="B55" s="133" t="s">
        <v>278</v>
      </c>
      <c r="C55" s="130">
        <v>1616.4930305100002</v>
      </c>
      <c r="D55" s="130">
        <v>1637.2192086024465</v>
      </c>
      <c r="E55" s="130">
        <v>1809.6015699026909</v>
      </c>
      <c r="F55" s="130">
        <v>1986.3368200291129</v>
      </c>
      <c r="G55" s="130">
        <v>2180.3329684420723</v>
      </c>
      <c r="H55" s="130">
        <v>2393.2758056640887</v>
      </c>
      <c r="I55" s="131">
        <v>1.2821693444547311E-2</v>
      </c>
      <c r="J55" s="131">
        <v>0.10528972564852346</v>
      </c>
      <c r="K55" s="127"/>
      <c r="L55" s="127"/>
      <c r="O55" s="128"/>
    </row>
    <row r="56" spans="2:15">
      <c r="B56" s="133" t="s">
        <v>279</v>
      </c>
      <c r="C56" s="130">
        <v>2.6465305599999995</v>
      </c>
      <c r="D56" s="130">
        <v>5.646409156119133</v>
      </c>
      <c r="E56" s="130">
        <v>5.5380712801761911</v>
      </c>
      <c r="F56" s="130">
        <v>6.0789485811240036</v>
      </c>
      <c r="G56" s="130">
        <v>6.6726508169417933</v>
      </c>
      <c r="H56" s="130">
        <v>7.3243371498630765</v>
      </c>
      <c r="I56" s="131">
        <v>1.1335136806880981</v>
      </c>
      <c r="J56" s="131">
        <v>-1.9187039576388787E-2</v>
      </c>
      <c r="K56" s="127"/>
      <c r="L56" s="127"/>
      <c r="O56" s="128"/>
    </row>
    <row r="57" spans="2:15">
      <c r="B57" s="133" t="s">
        <v>280</v>
      </c>
      <c r="C57" s="130">
        <v>7372.2649939800003</v>
      </c>
      <c r="D57" s="130">
        <v>6547.1239368275792</v>
      </c>
      <c r="E57" s="130">
        <v>4979.4130737947544</v>
      </c>
      <c r="F57" s="130">
        <v>5438.2414485489126</v>
      </c>
      <c r="G57" s="130">
        <v>5969.3688407012378</v>
      </c>
      <c r="H57" s="130">
        <v>6552.3689401181118</v>
      </c>
      <c r="I57" s="135">
        <v>-0.11192504038124107</v>
      </c>
      <c r="J57" s="135">
        <v>-0.239450311031146</v>
      </c>
      <c r="K57" s="127"/>
      <c r="L57" s="127"/>
      <c r="O57" s="128"/>
    </row>
    <row r="58" spans="2:15">
      <c r="B58" s="133" t="s">
        <v>281</v>
      </c>
      <c r="C58" s="130">
        <v>0</v>
      </c>
      <c r="D58" s="130">
        <v>0</v>
      </c>
      <c r="E58" s="130">
        <v>432</v>
      </c>
      <c r="F58" s="130">
        <v>432</v>
      </c>
      <c r="G58" s="130">
        <v>432</v>
      </c>
      <c r="H58" s="130">
        <v>432</v>
      </c>
      <c r="I58" s="135"/>
      <c r="J58" s="135"/>
      <c r="K58" s="127"/>
      <c r="L58" s="127"/>
      <c r="O58" s="128"/>
    </row>
    <row r="59" spans="2:15">
      <c r="B59" s="133" t="s">
        <v>282</v>
      </c>
      <c r="C59" s="130">
        <v>54178.731984799997</v>
      </c>
      <c r="D59" s="130">
        <v>21337.730866940001</v>
      </c>
      <c r="E59" s="130">
        <v>18551.830762337268</v>
      </c>
      <c r="F59" s="130">
        <v>16946.56931069092</v>
      </c>
      <c r="G59" s="130">
        <v>13281.840023318069</v>
      </c>
      <c r="H59" s="130">
        <v>6433.9663616199996</v>
      </c>
      <c r="I59" s="135">
        <v>-0.60616038646075432</v>
      </c>
      <c r="J59" s="135">
        <v>-0.13056215405355576</v>
      </c>
      <c r="K59" s="127"/>
      <c r="L59" s="127"/>
      <c r="O59" s="128"/>
    </row>
    <row r="60" spans="2:15">
      <c r="B60" s="155" t="s">
        <v>283</v>
      </c>
      <c r="C60" s="134">
        <v>14</v>
      </c>
      <c r="D60" s="134">
        <v>3.5692875099999997</v>
      </c>
      <c r="E60" s="134">
        <v>0</v>
      </c>
      <c r="F60" s="134">
        <v>0</v>
      </c>
      <c r="G60" s="134">
        <v>0</v>
      </c>
      <c r="H60" s="134">
        <v>0</v>
      </c>
      <c r="I60" s="135">
        <v>0</v>
      </c>
      <c r="J60" s="135">
        <v>0</v>
      </c>
      <c r="K60" s="127"/>
      <c r="L60" s="127"/>
      <c r="O60" s="128"/>
    </row>
    <row r="61" spans="2:15">
      <c r="B61" s="155" t="s">
        <v>284</v>
      </c>
      <c r="C61" s="134">
        <v>0</v>
      </c>
      <c r="D61" s="134">
        <v>500</v>
      </c>
      <c r="E61" s="134">
        <v>933.78144793727006</v>
      </c>
      <c r="F61" s="134">
        <v>0</v>
      </c>
      <c r="G61" s="134">
        <v>0</v>
      </c>
      <c r="H61" s="134">
        <v>0</v>
      </c>
      <c r="I61" s="135"/>
      <c r="J61" s="135"/>
      <c r="K61" s="127"/>
      <c r="L61" s="127"/>
      <c r="O61" s="128"/>
    </row>
    <row r="62" spans="2:15">
      <c r="B62" s="156" t="s">
        <v>285</v>
      </c>
      <c r="C62" s="157">
        <v>47388.209234839996</v>
      </c>
      <c r="D62" s="157">
        <v>6897.9263284300005</v>
      </c>
      <c r="E62" s="157">
        <v>5083.0493143999993</v>
      </c>
      <c r="F62" s="157">
        <v>6446.5693106909202</v>
      </c>
      <c r="G62" s="157">
        <v>2781.8400233180701</v>
      </c>
      <c r="H62" s="157">
        <v>0</v>
      </c>
      <c r="I62" s="135">
        <v>0</v>
      </c>
      <c r="J62" s="135">
        <v>0</v>
      </c>
      <c r="K62" s="127"/>
      <c r="L62" s="127"/>
      <c r="O62" s="128"/>
    </row>
    <row r="63" spans="2:15">
      <c r="B63" s="156" t="s">
        <v>286</v>
      </c>
      <c r="C63" s="157">
        <v>1086.2482499600001</v>
      </c>
      <c r="D63" s="157">
        <v>1066.2352510000001</v>
      </c>
      <c r="E63" s="157">
        <v>1035</v>
      </c>
      <c r="F63" s="157">
        <v>1000</v>
      </c>
      <c r="G63" s="157">
        <v>1000</v>
      </c>
      <c r="H63" s="157">
        <v>933.96636162000004</v>
      </c>
      <c r="I63" s="135">
        <v>0</v>
      </c>
      <c r="J63" s="135">
        <v>0</v>
      </c>
      <c r="K63" s="127"/>
      <c r="L63" s="127"/>
      <c r="O63" s="128"/>
    </row>
    <row r="64" spans="2:15">
      <c r="B64" s="156" t="s">
        <v>287</v>
      </c>
      <c r="C64" s="157">
        <v>3690</v>
      </c>
      <c r="D64" s="157">
        <v>10000</v>
      </c>
      <c r="E64" s="157">
        <v>9000</v>
      </c>
      <c r="F64" s="157">
        <v>7000</v>
      </c>
      <c r="G64" s="157">
        <v>7000</v>
      </c>
      <c r="H64" s="157">
        <v>3000</v>
      </c>
      <c r="I64" s="135">
        <v>1.7100271002710028</v>
      </c>
      <c r="J64" s="154">
        <v>-9.9999999999999978E-2</v>
      </c>
      <c r="K64" s="127"/>
      <c r="L64" s="127"/>
      <c r="O64" s="128"/>
    </row>
    <row r="65" spans="2:15">
      <c r="B65" s="156" t="s">
        <v>288</v>
      </c>
      <c r="C65" s="157">
        <v>2000</v>
      </c>
      <c r="D65" s="157">
        <v>2870</v>
      </c>
      <c r="E65" s="157">
        <v>2500</v>
      </c>
      <c r="F65" s="157">
        <v>2500</v>
      </c>
      <c r="G65" s="157">
        <v>2500</v>
      </c>
      <c r="H65" s="157">
        <v>2500</v>
      </c>
      <c r="I65" s="135">
        <v>0.43500000000000005</v>
      </c>
      <c r="J65" s="154">
        <v>-0.12891986062717775</v>
      </c>
      <c r="K65" s="127"/>
      <c r="L65" s="127"/>
      <c r="O65" s="128"/>
    </row>
    <row r="66" spans="2:15">
      <c r="B66" s="156" t="s">
        <v>249</v>
      </c>
      <c r="C66" s="157">
        <v>0.27450000000000002</v>
      </c>
      <c r="D66" s="157">
        <v>0</v>
      </c>
      <c r="E66" s="157">
        <v>0</v>
      </c>
      <c r="F66" s="157">
        <v>0</v>
      </c>
      <c r="G66" s="157">
        <v>0</v>
      </c>
      <c r="H66" s="157">
        <v>0</v>
      </c>
      <c r="I66" s="135">
        <v>-1</v>
      </c>
      <c r="J66" s="135" t="e">
        <v>#DIV/0!</v>
      </c>
      <c r="K66" s="127"/>
      <c r="L66" s="127"/>
      <c r="O66" s="128"/>
    </row>
    <row r="67" spans="2:15">
      <c r="B67" s="158" t="s">
        <v>289</v>
      </c>
      <c r="C67" s="126">
        <v>41616.402539029994</v>
      </c>
      <c r="D67" s="126">
        <v>47792.800017891132</v>
      </c>
      <c r="E67" s="126">
        <v>43722.084719661601</v>
      </c>
      <c r="F67" s="126">
        <v>47150.434782975448</v>
      </c>
      <c r="G67" s="126">
        <v>50496.587711122775</v>
      </c>
      <c r="H67" s="126">
        <v>54063.517899851984</v>
      </c>
      <c r="I67" s="131">
        <v>0.14841257537982999</v>
      </c>
      <c r="J67" s="131">
        <v>-8.5174237473127024E-2</v>
      </c>
      <c r="K67" s="127"/>
      <c r="L67" s="127"/>
      <c r="O67" s="128"/>
    </row>
    <row r="68" spans="2:15">
      <c r="B68" s="159" t="s">
        <v>290</v>
      </c>
      <c r="C68" s="126">
        <v>33045.788877649997</v>
      </c>
      <c r="D68" s="130">
        <v>38906.547080023578</v>
      </c>
      <c r="E68" s="130">
        <v>33926.47866542526</v>
      </c>
      <c r="F68" s="130">
        <v>36169.156136971462</v>
      </c>
      <c r="G68" s="130">
        <v>38314.16079089167</v>
      </c>
      <c r="H68" s="130">
        <v>40537.834141867468</v>
      </c>
      <c r="I68" s="131">
        <v>0.1773526492005586</v>
      </c>
      <c r="J68" s="131">
        <v>-0.1280007810601963</v>
      </c>
      <c r="K68" s="127"/>
      <c r="L68" s="127"/>
      <c r="O68" s="128"/>
    </row>
    <row r="69" spans="2:15">
      <c r="B69" s="143" t="s">
        <v>291</v>
      </c>
      <c r="C69" s="130">
        <v>2794.2924658700003</v>
      </c>
      <c r="D69" s="130">
        <v>3155.9272645149754</v>
      </c>
      <c r="E69" s="130">
        <v>2577.8686513955645</v>
      </c>
      <c r="F69" s="130">
        <v>2721.4659697090992</v>
      </c>
      <c r="G69" s="130">
        <v>2934.1922907233538</v>
      </c>
      <c r="H69" s="130">
        <v>3158.022709357881</v>
      </c>
      <c r="I69" s="131">
        <v>0.12941909376418126</v>
      </c>
      <c r="J69" s="131">
        <v>-0.18316601260715393</v>
      </c>
      <c r="K69" s="127"/>
      <c r="L69" s="127"/>
      <c r="O69" s="128"/>
    </row>
    <row r="70" spans="2:15">
      <c r="B70" s="144" t="s">
        <v>292</v>
      </c>
      <c r="C70" s="134">
        <v>1236.1819475900002</v>
      </c>
      <c r="D70" s="134">
        <v>1274.3541154512482</v>
      </c>
      <c r="E70" s="134">
        <v>1428.0351233668823</v>
      </c>
      <c r="F70" s="134">
        <v>1554.2144749297231</v>
      </c>
      <c r="G70" s="134">
        <v>1690.4672759196608</v>
      </c>
      <c r="H70" s="134">
        <v>1837.7217450512881</v>
      </c>
      <c r="I70" s="135">
        <v>3.0879085344731383E-2</v>
      </c>
      <c r="J70" s="135">
        <v>0.12059521451085509</v>
      </c>
      <c r="K70" s="127"/>
      <c r="L70" s="127"/>
      <c r="O70" s="128"/>
    </row>
    <row r="71" spans="2:15">
      <c r="B71" s="144" t="s">
        <v>293</v>
      </c>
      <c r="C71" s="134">
        <v>0</v>
      </c>
      <c r="D71" s="134">
        <v>0.7</v>
      </c>
      <c r="E71" s="134">
        <v>0</v>
      </c>
      <c r="F71" s="134">
        <v>0</v>
      </c>
      <c r="G71" s="134">
        <v>0</v>
      </c>
      <c r="H71" s="134">
        <v>0</v>
      </c>
      <c r="I71" s="154">
        <v>0</v>
      </c>
      <c r="J71" s="154">
        <v>0</v>
      </c>
      <c r="K71" s="127"/>
      <c r="L71" s="127"/>
      <c r="O71" s="128"/>
    </row>
    <row r="72" spans="2:15">
      <c r="B72" s="160" t="s">
        <v>294</v>
      </c>
      <c r="C72" s="134">
        <v>1550.8833806</v>
      </c>
      <c r="D72" s="134">
        <v>1871.5865072374368</v>
      </c>
      <c r="E72" s="134">
        <v>1140.0000000048506</v>
      </c>
      <c r="F72" s="134">
        <v>1156.5118556106347</v>
      </c>
      <c r="G72" s="134">
        <v>1231.9365418461075</v>
      </c>
      <c r="H72" s="134">
        <v>1307.3612280815837</v>
      </c>
      <c r="I72" s="135">
        <v>0.20678739010883218</v>
      </c>
      <c r="J72" s="135">
        <v>-0.39089109929118238</v>
      </c>
      <c r="K72" s="127"/>
      <c r="L72" s="127"/>
      <c r="O72" s="128"/>
    </row>
    <row r="73" spans="2:15">
      <c r="B73" s="144" t="s">
        <v>295</v>
      </c>
      <c r="C73" s="134">
        <v>7.2271376799999993</v>
      </c>
      <c r="D73" s="134">
        <v>9.2866418262905182</v>
      </c>
      <c r="E73" s="134">
        <v>9.8335280238318017</v>
      </c>
      <c r="F73" s="134">
        <v>10.73963916874145</v>
      </c>
      <c r="G73" s="134">
        <v>11.788472957585281</v>
      </c>
      <c r="H73" s="134">
        <v>12.939736225009151</v>
      </c>
      <c r="I73" s="135">
        <v>0.28496816270567016</v>
      </c>
      <c r="J73" s="135">
        <v>5.8889554240484143E-2</v>
      </c>
      <c r="K73" s="127"/>
      <c r="L73" s="127"/>
      <c r="O73" s="128"/>
    </row>
    <row r="74" spans="2:15">
      <c r="B74" s="143" t="s">
        <v>296</v>
      </c>
      <c r="C74" s="130">
        <v>30251.496411779997</v>
      </c>
      <c r="D74" s="130">
        <v>35750.619815508602</v>
      </c>
      <c r="E74" s="130">
        <v>31348.610014029699</v>
      </c>
      <c r="F74" s="130">
        <v>33447.690167262364</v>
      </c>
      <c r="G74" s="130">
        <v>35379.968500168317</v>
      </c>
      <c r="H74" s="130">
        <v>37379.811432509588</v>
      </c>
      <c r="I74" s="131">
        <v>0.18178021109683806</v>
      </c>
      <c r="J74" s="131">
        <v>-0.12313100651668463</v>
      </c>
      <c r="K74" s="127"/>
      <c r="L74" s="127"/>
      <c r="O74" s="128"/>
    </row>
    <row r="75" spans="2:15">
      <c r="B75" s="160" t="s">
        <v>297</v>
      </c>
      <c r="C75" s="134">
        <v>89.328908510000005</v>
      </c>
      <c r="D75" s="134">
        <v>127.29495899654799</v>
      </c>
      <c r="E75" s="134">
        <v>148.15784610183215</v>
      </c>
      <c r="F75" s="134">
        <v>162.62772412609101</v>
      </c>
      <c r="G75" s="134">
        <v>178.51080688803899</v>
      </c>
      <c r="H75" s="134">
        <v>195.94511542885414</v>
      </c>
      <c r="I75" s="135">
        <v>0.42501415409433596</v>
      </c>
      <c r="J75" s="135">
        <v>0.16389405574065141</v>
      </c>
      <c r="K75" s="127"/>
      <c r="L75" s="127"/>
      <c r="O75" s="128"/>
    </row>
    <row r="76" spans="2:15">
      <c r="B76" s="160" t="s">
        <v>298</v>
      </c>
      <c r="C76" s="161">
        <v>28058.527864979998</v>
      </c>
      <c r="D76" s="161">
        <v>32503.388381817647</v>
      </c>
      <c r="E76" s="161">
        <v>28523.84645492163</v>
      </c>
      <c r="F76" s="161">
        <v>30361.812021800401</v>
      </c>
      <c r="G76" s="161">
        <v>31992.707191158803</v>
      </c>
      <c r="H76" s="161">
        <v>33661.732287879197</v>
      </c>
      <c r="I76" s="162">
        <v>0.15841388893339992</v>
      </c>
      <c r="J76" s="162">
        <v>-0.12243467912170558</v>
      </c>
      <c r="K76" s="127"/>
      <c r="L76" s="127"/>
      <c r="O76" s="128"/>
    </row>
    <row r="77" spans="2:15">
      <c r="B77" s="160" t="s">
        <v>249</v>
      </c>
      <c r="C77" s="134">
        <v>2103.6396382899998</v>
      </c>
      <c r="D77" s="134">
        <v>3119.9364746944075</v>
      </c>
      <c r="E77" s="134">
        <v>2676.6057130062372</v>
      </c>
      <c r="F77" s="134">
        <v>2923.2504213358766</v>
      </c>
      <c r="G77" s="134">
        <v>3208.7505021214752</v>
      </c>
      <c r="H77" s="134">
        <v>3522.1340292015361</v>
      </c>
      <c r="I77" s="135">
        <v>0.4831135608523387</v>
      </c>
      <c r="J77" s="135">
        <v>-0.14209608602098023</v>
      </c>
      <c r="K77" s="127"/>
      <c r="L77" s="127"/>
      <c r="O77" s="128"/>
    </row>
    <row r="78" spans="2:15">
      <c r="B78" s="163" t="s">
        <v>299</v>
      </c>
      <c r="C78" s="130">
        <v>6993.7034616400006</v>
      </c>
      <c r="D78" s="130">
        <v>6936.0467248837331</v>
      </c>
      <c r="E78" s="130">
        <v>8092.5455520621217</v>
      </c>
      <c r="F78" s="130">
        <v>8882.9055749983054</v>
      </c>
      <c r="G78" s="130">
        <v>9750.4562666875081</v>
      </c>
      <c r="H78" s="130">
        <v>10702.736469558267</v>
      </c>
      <c r="I78" s="131">
        <v>-8.2440922856553689E-3</v>
      </c>
      <c r="J78" s="131">
        <v>0.16673746199392481</v>
      </c>
      <c r="K78" s="127"/>
      <c r="L78" s="127"/>
      <c r="O78" s="128"/>
    </row>
    <row r="79" spans="2:15">
      <c r="B79" s="144" t="s">
        <v>300</v>
      </c>
      <c r="C79" s="134">
        <v>5443.2913665400001</v>
      </c>
      <c r="D79" s="134">
        <v>5583.6731698437688</v>
      </c>
      <c r="E79" s="134">
        <v>6472.3828901784209</v>
      </c>
      <c r="F79" s="134">
        <v>7104.5099992807682</v>
      </c>
      <c r="G79" s="134">
        <v>7798.3739816247225</v>
      </c>
      <c r="H79" s="134">
        <v>8560.004386430317</v>
      </c>
      <c r="I79" s="135">
        <v>2.5789874884651232E-2</v>
      </c>
      <c r="J79" s="135">
        <v>0.15916220260426139</v>
      </c>
      <c r="K79" s="127"/>
      <c r="L79" s="127"/>
      <c r="O79" s="128"/>
    </row>
    <row r="80" spans="2:15">
      <c r="B80" s="144" t="s">
        <v>301</v>
      </c>
      <c r="C80" s="134">
        <v>1520.3031855500001</v>
      </c>
      <c r="D80" s="134">
        <v>1320.7394222291114</v>
      </c>
      <c r="E80" s="134">
        <v>1585.1314106174268</v>
      </c>
      <c r="F80" s="134">
        <v>1739.943719027274</v>
      </c>
      <c r="G80" s="134">
        <v>1909.875815408423</v>
      </c>
      <c r="H80" s="134">
        <v>2096.4043781377109</v>
      </c>
      <c r="I80" s="135">
        <v>-0.13126576673500323</v>
      </c>
      <c r="J80" s="135">
        <v>0.20018482369677515</v>
      </c>
      <c r="K80" s="127"/>
      <c r="L80" s="127"/>
      <c r="O80" s="128"/>
    </row>
    <row r="81" spans="2:15">
      <c r="B81" s="144" t="s">
        <v>249</v>
      </c>
      <c r="C81" s="134">
        <v>30.10890955</v>
      </c>
      <c r="D81" s="134">
        <v>31.634132810852886</v>
      </c>
      <c r="E81" s="134">
        <v>35.031251266273969</v>
      </c>
      <c r="F81" s="134">
        <v>38.451856690262467</v>
      </c>
      <c r="G81" s="134">
        <v>42.206469654362792</v>
      </c>
      <c r="H81" s="134">
        <v>46.327704990239233</v>
      </c>
      <c r="I81" s="135">
        <v>5.0656874780537819E-2</v>
      </c>
      <c r="J81" s="135">
        <v>0.10738775346658525</v>
      </c>
      <c r="K81" s="127"/>
      <c r="L81" s="127"/>
      <c r="O81" s="128"/>
    </row>
    <row r="82" spans="2:15">
      <c r="B82" s="163" t="s">
        <v>302</v>
      </c>
      <c r="C82" s="130">
        <v>1576.9101397400002</v>
      </c>
      <c r="D82" s="130">
        <v>1950.2062129838266</v>
      </c>
      <c r="E82" s="130">
        <v>1703.060502174216</v>
      </c>
      <c r="F82" s="130">
        <v>2098.3730710056784</v>
      </c>
      <c r="G82" s="130">
        <v>2431.9706535436003</v>
      </c>
      <c r="H82" s="130">
        <v>2822.9472884262495</v>
      </c>
      <c r="I82" s="131">
        <v>0.23672628124857842</v>
      </c>
      <c r="J82" s="131">
        <v>-0.12672798864253243</v>
      </c>
      <c r="K82" s="127"/>
      <c r="L82" s="127"/>
      <c r="O82" s="128"/>
    </row>
    <row r="83" spans="2:15">
      <c r="B83" s="155" t="s">
        <v>298</v>
      </c>
      <c r="C83" s="134">
        <v>1576.6585385700002</v>
      </c>
      <c r="D83" s="134">
        <v>1950.0749606238267</v>
      </c>
      <c r="E83" s="134">
        <v>1703.060502174216</v>
      </c>
      <c r="F83" s="134">
        <v>2098.3730710056784</v>
      </c>
      <c r="G83" s="134">
        <v>2431.9706535436003</v>
      </c>
      <c r="H83" s="134">
        <v>2822.9472884262495</v>
      </c>
      <c r="I83" s="135">
        <v>0.23684038929095452</v>
      </c>
      <c r="J83" s="135">
        <v>-0.12666921192126435</v>
      </c>
      <c r="K83" s="127"/>
      <c r="L83" s="127"/>
      <c r="O83" s="128"/>
    </row>
    <row r="84" spans="2:15">
      <c r="B84" s="155" t="s">
        <v>249</v>
      </c>
      <c r="C84" s="134">
        <v>0.25160116999999999</v>
      </c>
      <c r="D84" s="134">
        <v>0.13125236000000001</v>
      </c>
      <c r="E84" s="134">
        <v>0</v>
      </c>
      <c r="F84" s="134">
        <v>0</v>
      </c>
      <c r="G84" s="134">
        <v>0</v>
      </c>
      <c r="H84" s="134">
        <v>0</v>
      </c>
      <c r="I84" s="135">
        <v>-0.47833167866429227</v>
      </c>
      <c r="J84" s="135">
        <v>-1</v>
      </c>
      <c r="K84" s="127"/>
      <c r="L84" s="127"/>
      <c r="O84" s="128"/>
    </row>
    <row r="85" spans="2:15">
      <c r="B85" s="163" t="s">
        <v>303</v>
      </c>
      <c r="C85" s="130">
        <v>6.0000000000000002E-5</v>
      </c>
      <c r="D85" s="130">
        <v>0</v>
      </c>
      <c r="E85" s="130">
        <v>0</v>
      </c>
      <c r="F85" s="130">
        <v>0</v>
      </c>
      <c r="G85" s="130">
        <v>0</v>
      </c>
      <c r="H85" s="130">
        <v>0</v>
      </c>
      <c r="I85" s="164">
        <v>0</v>
      </c>
      <c r="J85" s="164">
        <v>0</v>
      </c>
      <c r="K85" s="127"/>
      <c r="L85" s="127"/>
      <c r="O85" s="128"/>
    </row>
    <row r="86" spans="2:15">
      <c r="B86" s="133" t="s">
        <v>304</v>
      </c>
      <c r="C86" s="130">
        <v>23527.867229430001</v>
      </c>
      <c r="D86" s="130">
        <v>36258.202928406143</v>
      </c>
      <c r="E86" s="130">
        <v>35477.903285429988</v>
      </c>
      <c r="F86" s="130">
        <v>37656.433730361408</v>
      </c>
      <c r="G86" s="130">
        <v>40095.623967904168</v>
      </c>
      <c r="H86" s="130">
        <v>44530.115380220683</v>
      </c>
      <c r="I86" s="131">
        <v>0.54107478484289939</v>
      </c>
      <c r="J86" s="131">
        <v>-2.1520637537301601E-2</v>
      </c>
      <c r="K86" s="127"/>
      <c r="L86" s="127"/>
      <c r="O86" s="128"/>
    </row>
    <row r="87" spans="2:15">
      <c r="B87" s="163" t="s">
        <v>305</v>
      </c>
      <c r="C87" s="130">
        <v>11534.19907742</v>
      </c>
      <c r="D87" s="130">
        <v>22136.512151123155</v>
      </c>
      <c r="E87" s="130">
        <v>19925.056133827467</v>
      </c>
      <c r="F87" s="130">
        <v>20776.627685050877</v>
      </c>
      <c r="G87" s="130">
        <v>21673.919546028272</v>
      </c>
      <c r="H87" s="130">
        <v>24534.932863845126</v>
      </c>
      <c r="I87" s="131">
        <v>0.91920670022583906</v>
      </c>
      <c r="J87" s="131">
        <v>-9.9900833618158047E-2</v>
      </c>
      <c r="K87" s="127"/>
      <c r="L87" s="127"/>
      <c r="O87" s="128"/>
    </row>
    <row r="88" spans="2:15">
      <c r="B88" s="144" t="s">
        <v>306</v>
      </c>
      <c r="C88" s="134">
        <v>8820.0049859999999</v>
      </c>
      <c r="D88" s="134">
        <v>17661.320240020643</v>
      </c>
      <c r="E88" s="134">
        <v>18947.32</v>
      </c>
      <c r="F88" s="134">
        <v>19769.686000000002</v>
      </c>
      <c r="G88" s="134">
        <v>20633.170300000002</v>
      </c>
      <c r="H88" s="134">
        <v>19039.828815000001</v>
      </c>
      <c r="I88" s="135">
        <v>1.0024161287952182</v>
      </c>
      <c r="J88" s="135">
        <v>7.2814474937455298E-2</v>
      </c>
      <c r="K88" s="127"/>
      <c r="L88" s="127"/>
      <c r="O88" s="128"/>
    </row>
    <row r="89" spans="2:15">
      <c r="B89" s="144" t="s">
        <v>307</v>
      </c>
      <c r="C89" s="134">
        <v>946.14862659999994</v>
      </c>
      <c r="D89" s="134">
        <v>398.6997547514286</v>
      </c>
      <c r="E89" s="134">
        <v>660.78428082330072</v>
      </c>
      <c r="F89" s="134">
        <v>660.78428082330072</v>
      </c>
      <c r="G89" s="134">
        <v>660.78428082330072</v>
      </c>
      <c r="H89" s="134">
        <v>660.78428082330072</v>
      </c>
      <c r="I89" s="135">
        <v>-0.57860769064986917</v>
      </c>
      <c r="J89" s="135">
        <v>0.6573480995373826</v>
      </c>
      <c r="K89" s="127"/>
      <c r="L89" s="127"/>
      <c r="O89" s="128"/>
    </row>
    <row r="90" spans="2:15">
      <c r="B90" s="144" t="s">
        <v>308</v>
      </c>
      <c r="C90" s="134">
        <v>1768.0402573900003</v>
      </c>
      <c r="D90" s="134">
        <v>4076.4862225010838</v>
      </c>
      <c r="E90" s="134">
        <v>316.95185300416784</v>
      </c>
      <c r="F90" s="134">
        <v>346.15740422757619</v>
      </c>
      <c r="G90" s="134">
        <v>379.9649652049705</v>
      </c>
      <c r="H90" s="134">
        <v>4834.3197680218263</v>
      </c>
      <c r="I90" s="135">
        <v>1.3056523772364979</v>
      </c>
      <c r="J90" s="135">
        <v>-0.92224876138310474</v>
      </c>
      <c r="K90" s="127"/>
      <c r="L90" s="127"/>
      <c r="O90" s="128"/>
    </row>
    <row r="91" spans="2:15">
      <c r="B91" s="144" t="s">
        <v>309</v>
      </c>
      <c r="C91" s="134">
        <v>0</v>
      </c>
      <c r="D91" s="134">
        <v>0</v>
      </c>
      <c r="E91" s="134">
        <v>0</v>
      </c>
      <c r="F91" s="134">
        <v>0</v>
      </c>
      <c r="G91" s="134">
        <v>0</v>
      </c>
      <c r="H91" s="134">
        <v>0</v>
      </c>
      <c r="I91" s="165">
        <v>0</v>
      </c>
      <c r="J91" s="165">
        <v>0</v>
      </c>
      <c r="K91" s="127"/>
      <c r="L91" s="127"/>
      <c r="O91" s="128"/>
    </row>
    <row r="92" spans="2:15">
      <c r="B92" s="144" t="s">
        <v>249</v>
      </c>
      <c r="C92" s="134">
        <v>5.2074299999999999E-3</v>
      </c>
      <c r="D92" s="134">
        <v>5.9338500000000001E-3</v>
      </c>
      <c r="E92" s="134">
        <v>0</v>
      </c>
      <c r="F92" s="134">
        <v>0</v>
      </c>
      <c r="G92" s="134">
        <v>0</v>
      </c>
      <c r="H92" s="134">
        <v>0</v>
      </c>
      <c r="I92" s="135">
        <v>0.1394968343309464</v>
      </c>
      <c r="J92" s="135">
        <v>-1</v>
      </c>
      <c r="K92" s="127"/>
      <c r="L92" s="127"/>
      <c r="O92" s="128"/>
    </row>
    <row r="93" spans="2:15">
      <c r="B93" s="163" t="s">
        <v>310</v>
      </c>
      <c r="C93" s="130">
        <v>1252.8789427700005</v>
      </c>
      <c r="D93" s="130">
        <v>1694.226955222721</v>
      </c>
      <c r="E93" s="130">
        <v>1609.8595328851045</v>
      </c>
      <c r="F93" s="130">
        <v>1842.3818933408793</v>
      </c>
      <c r="G93" s="130">
        <v>2117.646508184424</v>
      </c>
      <c r="H93" s="130">
        <v>2300.9437064718636</v>
      </c>
      <c r="I93" s="131">
        <v>0.35226708454125699</v>
      </c>
      <c r="J93" s="131">
        <v>-4.9797001563185339E-2</v>
      </c>
      <c r="K93" s="127"/>
      <c r="L93" s="127"/>
      <c r="O93" s="128"/>
    </row>
    <row r="94" spans="2:15">
      <c r="B94" s="120" t="s">
        <v>311</v>
      </c>
      <c r="C94" s="134">
        <v>915.01500892000013</v>
      </c>
      <c r="D94" s="134">
        <v>1079.7856406967749</v>
      </c>
      <c r="E94" s="134">
        <v>1004.9517282934415</v>
      </c>
      <c r="F94" s="134">
        <v>1195.4933546073535</v>
      </c>
      <c r="G94" s="134">
        <v>1422.1622001562143</v>
      </c>
      <c r="H94" s="134">
        <v>1552.1175095698172</v>
      </c>
      <c r="I94" s="135">
        <v>0.18007423940647138</v>
      </c>
      <c r="J94" s="135">
        <v>-6.9304415231011718E-2</v>
      </c>
      <c r="K94" s="127"/>
      <c r="L94" s="127"/>
      <c r="O94" s="128"/>
    </row>
    <row r="95" spans="2:15">
      <c r="B95" s="163" t="s">
        <v>312</v>
      </c>
      <c r="C95" s="130">
        <v>10740.78920924</v>
      </c>
      <c r="D95" s="130">
        <v>12427.463822060261</v>
      </c>
      <c r="E95" s="130">
        <v>13942.98761871742</v>
      </c>
      <c r="F95" s="130">
        <v>15037.424151969652</v>
      </c>
      <c r="G95" s="130">
        <v>16304.057913691473</v>
      </c>
      <c r="H95" s="130">
        <v>17694.238809903691</v>
      </c>
      <c r="I95" s="131">
        <v>0.15703451394142087</v>
      </c>
      <c r="J95" s="131">
        <v>0.12194956415539271</v>
      </c>
      <c r="K95" s="127"/>
      <c r="L95" s="127"/>
      <c r="O95" s="128"/>
    </row>
    <row r="96" spans="2:15">
      <c r="B96" s="155" t="s">
        <v>313</v>
      </c>
      <c r="C96" s="134">
        <v>10158.534292799999</v>
      </c>
      <c r="D96" s="134">
        <v>10733.167790335958</v>
      </c>
      <c r="E96" s="134">
        <v>11785.040070105069</v>
      </c>
      <c r="F96" s="134">
        <v>12870.973432459785</v>
      </c>
      <c r="G96" s="134">
        <v>14128.020700095962</v>
      </c>
      <c r="H96" s="134">
        <v>15507.837845345784</v>
      </c>
      <c r="I96" s="135">
        <v>5.6566575548525622E-2</v>
      </c>
      <c r="J96" s="135">
        <v>9.8002034470774602E-2</v>
      </c>
      <c r="K96" s="127"/>
      <c r="L96" s="127"/>
      <c r="O96" s="128"/>
    </row>
    <row r="97" spans="2:15">
      <c r="B97" s="166" t="s">
        <v>314</v>
      </c>
      <c r="C97" s="130">
        <v>2773.4926010599997</v>
      </c>
      <c r="D97" s="130">
        <v>61.654027289999995</v>
      </c>
      <c r="E97" s="130">
        <v>0</v>
      </c>
      <c r="F97" s="130">
        <v>0</v>
      </c>
      <c r="G97" s="130">
        <v>0</v>
      </c>
      <c r="H97" s="130">
        <v>0</v>
      </c>
      <c r="I97" s="135">
        <v>-0.97777025716007449</v>
      </c>
      <c r="J97" s="131">
        <v>-1</v>
      </c>
      <c r="K97" s="127"/>
      <c r="L97" s="127"/>
      <c r="O97" s="128"/>
    </row>
    <row r="98" spans="2:15">
      <c r="B98" s="120" t="s">
        <v>315</v>
      </c>
      <c r="C98" s="134">
        <v>131.02210106000001</v>
      </c>
      <c r="D98" s="134">
        <v>61.654027289999995</v>
      </c>
      <c r="E98" s="134">
        <v>0</v>
      </c>
      <c r="F98" s="134">
        <v>0</v>
      </c>
      <c r="G98" s="134">
        <v>0</v>
      </c>
      <c r="H98" s="134">
        <v>0</v>
      </c>
      <c r="I98" s="135">
        <v>-0.5294379590068834</v>
      </c>
      <c r="J98" s="135">
        <v>-1</v>
      </c>
      <c r="K98" s="127"/>
      <c r="L98" s="127"/>
      <c r="O98" s="128"/>
    </row>
    <row r="99" spans="2:15">
      <c r="B99" s="167" t="s">
        <v>316</v>
      </c>
      <c r="C99" s="134">
        <v>2642.4704999999999</v>
      </c>
      <c r="D99" s="134">
        <v>0</v>
      </c>
      <c r="E99" s="134">
        <v>0</v>
      </c>
      <c r="F99" s="134">
        <v>0</v>
      </c>
      <c r="G99" s="134">
        <v>0</v>
      </c>
      <c r="H99" s="134">
        <v>0</v>
      </c>
      <c r="I99" s="135">
        <v>-1</v>
      </c>
      <c r="J99" s="135" t="e">
        <v>#DIV/0!</v>
      </c>
      <c r="K99" s="127"/>
      <c r="L99" s="168"/>
      <c r="O99" s="128"/>
    </row>
    <row r="100" spans="2:15">
      <c r="B100" s="155" t="s">
        <v>317</v>
      </c>
      <c r="C100" s="134">
        <v>2642.4704999999999</v>
      </c>
      <c r="D100" s="134">
        <v>0</v>
      </c>
      <c r="E100" s="134">
        <v>0</v>
      </c>
      <c r="F100" s="134">
        <v>0</v>
      </c>
      <c r="G100" s="134">
        <v>0</v>
      </c>
      <c r="H100" s="134">
        <v>0</v>
      </c>
      <c r="I100" s="135">
        <v>-1</v>
      </c>
      <c r="J100" s="135" t="e">
        <v>#DIV/0!</v>
      </c>
      <c r="K100" s="127"/>
      <c r="L100" s="127"/>
      <c r="O100" s="128"/>
    </row>
    <row r="101" spans="2:15">
      <c r="B101" s="169" t="s">
        <v>225</v>
      </c>
      <c r="C101" s="170">
        <v>1211929.2883699299</v>
      </c>
      <c r="D101" s="170">
        <v>1275893.2139419105</v>
      </c>
      <c r="E101" s="170">
        <v>1340124.4867857087</v>
      </c>
      <c r="F101" s="170">
        <v>1464980.7349469741</v>
      </c>
      <c r="G101" s="170">
        <v>1600198.2316169781</v>
      </c>
      <c r="H101" s="170">
        <v>1747447.5243254628</v>
      </c>
      <c r="I101" s="171">
        <v>5.2778595406348661E-2</v>
      </c>
      <c r="J101" s="171">
        <v>5.034220116694077E-2</v>
      </c>
      <c r="K101" s="127"/>
      <c r="L101" s="127"/>
      <c r="O101" s="128"/>
    </row>
    <row r="102" spans="2:15">
      <c r="B102" s="133" t="s">
        <v>227</v>
      </c>
      <c r="C102" s="172">
        <v>620.35726559</v>
      </c>
      <c r="D102" s="172">
        <v>1471.5175469799999</v>
      </c>
      <c r="E102" s="172">
        <v>2133.6667599956613</v>
      </c>
      <c r="F102" s="172">
        <v>765.16872493299843</v>
      </c>
      <c r="G102" s="172">
        <v>396.29519268506544</v>
      </c>
      <c r="H102" s="172">
        <v>401.69895072053038</v>
      </c>
      <c r="I102" s="131">
        <v>1.3720485413844412</v>
      </c>
      <c r="J102" s="131">
        <v>0.44997710993973006</v>
      </c>
      <c r="K102" s="127"/>
      <c r="O102" s="128"/>
    </row>
    <row r="103" spans="2:15">
      <c r="B103" s="173" t="s">
        <v>228</v>
      </c>
      <c r="C103" s="174">
        <v>1212549.6456355199</v>
      </c>
      <c r="D103" s="174">
        <v>1277364.7314888905</v>
      </c>
      <c r="E103" s="174">
        <v>1342258.1535457044</v>
      </c>
      <c r="F103" s="174">
        <v>1465745.903671907</v>
      </c>
      <c r="G103" s="174">
        <v>1600594.526809663</v>
      </c>
      <c r="H103" s="174">
        <v>1747849.2232761832</v>
      </c>
      <c r="I103" s="175">
        <v>5.3453552262101134E-2</v>
      </c>
      <c r="J103" s="175">
        <v>5.0802578509565155E-2</v>
      </c>
      <c r="O103" s="128"/>
    </row>
    <row r="104" spans="2:15">
      <c r="B104" s="121" t="s">
        <v>229</v>
      </c>
      <c r="C104" s="176"/>
      <c r="D104" s="176"/>
      <c r="E104" s="176"/>
      <c r="F104" s="176"/>
      <c r="G104" s="176"/>
      <c r="H104" s="176"/>
      <c r="I104" s="176"/>
      <c r="J104" s="176"/>
    </row>
    <row r="105" spans="2:15">
      <c r="B105" s="177" t="s">
        <v>230</v>
      </c>
      <c r="C105" s="178"/>
      <c r="D105" s="178"/>
      <c r="E105" s="178"/>
      <c r="F105" s="178"/>
      <c r="G105" s="178"/>
      <c r="H105" s="178"/>
      <c r="I105" s="178"/>
      <c r="J105" s="178"/>
      <c r="K105" s="179"/>
    </row>
    <row r="106" spans="2:15">
      <c r="B106" s="177"/>
      <c r="C106" s="178"/>
      <c r="D106" s="178"/>
      <c r="E106" s="178"/>
      <c r="F106" s="178"/>
      <c r="G106" s="178"/>
      <c r="H106" s="178"/>
      <c r="I106" s="178"/>
      <c r="J106" s="178"/>
      <c r="K106" s="179"/>
    </row>
    <row r="107" spans="2:15">
      <c r="B107" s="180"/>
      <c r="C107" s="178"/>
      <c r="D107" s="178"/>
      <c r="E107" s="178"/>
      <c r="F107" s="178"/>
      <c r="G107" s="178"/>
      <c r="H107" s="178"/>
      <c r="I107" s="179"/>
      <c r="J107" s="179"/>
      <c r="K107" s="179"/>
    </row>
    <row r="108" spans="2:15">
      <c r="B108" s="179"/>
      <c r="C108" s="178"/>
      <c r="D108" s="178"/>
      <c r="E108" s="178"/>
      <c r="F108" s="178"/>
      <c r="G108" s="178"/>
      <c r="H108" s="178"/>
      <c r="I108" s="179"/>
      <c r="J108" s="179"/>
      <c r="K108" s="179"/>
    </row>
    <row r="109" spans="2:15">
      <c r="B109" s="179"/>
      <c r="C109" s="178"/>
      <c r="D109" s="178"/>
      <c r="E109" s="178"/>
      <c r="F109" s="178"/>
      <c r="G109" s="178"/>
      <c r="H109" s="178"/>
      <c r="I109" s="179"/>
      <c r="J109" s="179"/>
      <c r="K109" s="179"/>
    </row>
    <row r="110" spans="2:15">
      <c r="B110" s="179"/>
      <c r="C110" s="178"/>
      <c r="D110" s="178"/>
      <c r="E110" s="178"/>
      <c r="F110" s="178"/>
      <c r="G110" s="178"/>
      <c r="H110" s="178"/>
      <c r="I110" s="179"/>
      <c r="J110" s="179"/>
      <c r="K110" s="179"/>
    </row>
    <row r="111" spans="2:15">
      <c r="B111" s="179"/>
      <c r="C111" s="178"/>
      <c r="D111" s="178"/>
      <c r="E111" s="178"/>
      <c r="F111" s="178"/>
      <c r="G111" s="178"/>
      <c r="H111" s="178"/>
      <c r="I111" s="179"/>
      <c r="J111" s="179"/>
      <c r="K111" s="179"/>
    </row>
    <row r="112" spans="2:15" ht="15">
      <c r="B112" s="311" t="s">
        <v>231</v>
      </c>
      <c r="C112" s="311"/>
      <c r="D112" s="311"/>
      <c r="E112" s="311"/>
      <c r="F112" s="311"/>
      <c r="G112" s="311"/>
      <c r="H112" s="311"/>
      <c r="I112" s="311"/>
      <c r="J112" s="181"/>
      <c r="K112" s="179"/>
    </row>
    <row r="113" spans="2:10" ht="15">
      <c r="B113" s="312" t="s">
        <v>232</v>
      </c>
      <c r="C113" s="312"/>
      <c r="D113" s="312"/>
      <c r="E113" s="312"/>
      <c r="F113" s="312"/>
      <c r="G113" s="312"/>
      <c r="H113" s="312"/>
      <c r="I113" s="312"/>
      <c r="J113" s="182"/>
    </row>
    <row r="114" spans="2:10" ht="14.25">
      <c r="B114" s="313" t="s">
        <v>318</v>
      </c>
      <c r="C114" s="313"/>
      <c r="D114" s="313"/>
      <c r="E114" s="313"/>
      <c r="F114" s="313"/>
      <c r="G114" s="313"/>
      <c r="H114" s="313"/>
      <c r="I114" s="313"/>
      <c r="J114" s="183"/>
    </row>
    <row r="115" spans="2:10" ht="27.6" customHeight="1">
      <c r="B115" s="314" t="s">
        <v>14</v>
      </c>
      <c r="C115" s="316" t="s">
        <v>204</v>
      </c>
      <c r="D115" s="316" t="s">
        <v>205</v>
      </c>
      <c r="E115" s="305" t="s">
        <v>206</v>
      </c>
      <c r="F115" s="305" t="s">
        <v>207</v>
      </c>
      <c r="G115" s="305" t="s">
        <v>208</v>
      </c>
      <c r="H115" s="305" t="s">
        <v>209</v>
      </c>
      <c r="I115" s="307" t="s">
        <v>319</v>
      </c>
      <c r="J115" s="184"/>
    </row>
    <row r="116" spans="2:10" ht="27.75" customHeight="1">
      <c r="B116" s="315"/>
      <c r="C116" s="317"/>
      <c r="D116" s="317"/>
      <c r="E116" s="306"/>
      <c r="F116" s="306"/>
      <c r="G116" s="306"/>
      <c r="H116" s="306"/>
      <c r="I116" s="308"/>
      <c r="J116" s="185"/>
    </row>
    <row r="117" spans="2:10">
      <c r="B117" s="125" t="s">
        <v>235</v>
      </c>
      <c r="C117" s="186">
        <v>0.1633356759643555</v>
      </c>
      <c r="D117" s="186">
        <v>0.1601174327204741</v>
      </c>
      <c r="E117" s="186">
        <v>0.15470372439404126</v>
      </c>
      <c r="F117" s="186">
        <v>0.15487340155487037</v>
      </c>
      <c r="G117" s="186">
        <v>0.15491978870805825</v>
      </c>
      <c r="H117" s="186">
        <v>0.15492606722843108</v>
      </c>
      <c r="I117" s="186">
        <v>-5.4137083264328423E-3</v>
      </c>
      <c r="J117" s="187"/>
    </row>
    <row r="118" spans="2:10">
      <c r="B118" s="129" t="s">
        <v>236</v>
      </c>
      <c r="C118" s="131">
        <v>0.14622137431021165</v>
      </c>
      <c r="D118" s="131">
        <v>0.14606943239235556</v>
      </c>
      <c r="E118" s="131">
        <v>0.14284062570968836</v>
      </c>
      <c r="F118" s="131">
        <v>0.14353807375649311</v>
      </c>
      <c r="G118" s="131">
        <v>0.14428265987936739</v>
      </c>
      <c r="H118" s="131">
        <v>0.14503110895636515</v>
      </c>
      <c r="I118" s="131">
        <v>-3.2288066826672013E-3</v>
      </c>
      <c r="J118" s="187"/>
    </row>
    <row r="119" spans="2:10">
      <c r="B119" s="133" t="s">
        <v>237</v>
      </c>
      <c r="C119" s="131">
        <v>5.1768603343693681E-2</v>
      </c>
      <c r="D119" s="131">
        <v>5.2484448456373303E-2</v>
      </c>
      <c r="E119" s="131">
        <v>4.9507223927801977E-2</v>
      </c>
      <c r="F119" s="131">
        <v>4.9764066833319895E-2</v>
      </c>
      <c r="G119" s="131">
        <v>5.0022242236862996E-2</v>
      </c>
      <c r="H119" s="131">
        <v>5.028175705141557E-2</v>
      </c>
      <c r="I119" s="131">
        <v>-2.9772245285713261E-3</v>
      </c>
      <c r="J119" s="187"/>
    </row>
    <row r="120" spans="2:10">
      <c r="B120" s="120" t="s">
        <v>238</v>
      </c>
      <c r="C120" s="135">
        <v>1.5838633511469472E-2</v>
      </c>
      <c r="D120" s="135">
        <v>1.6596347961710084E-2</v>
      </c>
      <c r="E120" s="135">
        <v>1.6385640954820417E-2</v>
      </c>
      <c r="F120" s="135">
        <v>1.6470649470703817E-2</v>
      </c>
      <c r="G120" s="135">
        <v>1.6556099009785066E-2</v>
      </c>
      <c r="H120" s="135">
        <v>1.6641991860087409E-2</v>
      </c>
      <c r="I120" s="135">
        <v>-2.1070700688966687E-4</v>
      </c>
      <c r="J120" s="188"/>
    </row>
    <row r="121" spans="2:10">
      <c r="B121" s="120" t="s">
        <v>239</v>
      </c>
      <c r="C121" s="135">
        <v>2.6129087380274588E-2</v>
      </c>
      <c r="D121" s="135">
        <v>2.6946844223693985E-2</v>
      </c>
      <c r="E121" s="135">
        <v>2.3382300724027222E-2</v>
      </c>
      <c r="F121" s="135">
        <v>2.3503607829923747E-2</v>
      </c>
      <c r="G121" s="135">
        <v>2.3625544275683568E-2</v>
      </c>
      <c r="H121" s="135">
        <v>2.3748113326314602E-2</v>
      </c>
      <c r="I121" s="135">
        <v>-3.5645434996667627E-3</v>
      </c>
      <c r="J121" s="188"/>
    </row>
    <row r="122" spans="2:10">
      <c r="B122" s="120" t="s">
        <v>240</v>
      </c>
      <c r="C122" s="135">
        <v>9.4300320544889998E-3</v>
      </c>
      <c r="D122" s="135">
        <v>8.5147085897303403E-3</v>
      </c>
      <c r="E122" s="135">
        <v>9.3236092962560684E-3</v>
      </c>
      <c r="F122" s="135">
        <v>9.3719800735199369E-3</v>
      </c>
      <c r="G122" s="135">
        <v>9.4206017978171706E-3</v>
      </c>
      <c r="H122" s="135">
        <v>9.4694757710580713E-3</v>
      </c>
      <c r="I122" s="135">
        <v>8.089007065257281E-4</v>
      </c>
      <c r="J122" s="188"/>
    </row>
    <row r="123" spans="2:10">
      <c r="B123" s="120" t="s">
        <v>241</v>
      </c>
      <c r="C123" s="135">
        <v>3.7085039746062164E-4</v>
      </c>
      <c r="D123" s="135">
        <v>4.2654768123889759E-4</v>
      </c>
      <c r="E123" s="135">
        <v>4.1567295269827114E-4</v>
      </c>
      <c r="F123" s="135">
        <v>4.1782945917239562E-4</v>
      </c>
      <c r="G123" s="135">
        <v>4.199971535771823E-4</v>
      </c>
      <c r="H123" s="135">
        <v>4.221760939554862E-4</v>
      </c>
      <c r="I123" s="135">
        <v>-1.0874728540626445E-5</v>
      </c>
      <c r="J123" s="188"/>
    </row>
    <row r="124" spans="2:10">
      <c r="B124" s="129" t="s">
        <v>242</v>
      </c>
      <c r="C124" s="139">
        <v>7.4433754645676737E-3</v>
      </c>
      <c r="D124" s="139">
        <v>7.6496755237012671E-3</v>
      </c>
      <c r="E124" s="139">
        <v>8.2578192974018597E-3</v>
      </c>
      <c r="F124" s="139">
        <v>8.3006607684703998E-3</v>
      </c>
      <c r="G124" s="139">
        <v>8.3437245005956694E-3</v>
      </c>
      <c r="H124" s="139">
        <v>8.3870116468654603E-3</v>
      </c>
      <c r="I124" s="139">
        <v>6.0814377370059253E-4</v>
      </c>
      <c r="J124" s="189"/>
    </row>
    <row r="125" spans="2:10">
      <c r="B125" s="140" t="s">
        <v>243</v>
      </c>
      <c r="C125" s="139">
        <v>7.1078557999875221E-3</v>
      </c>
      <c r="D125" s="139">
        <v>7.251445433091668E-3</v>
      </c>
      <c r="E125" s="139">
        <v>7.8261031240256275E-3</v>
      </c>
      <c r="F125" s="139">
        <v>7.8667048565765965E-3</v>
      </c>
      <c r="G125" s="139">
        <v>7.9075172304467548E-3</v>
      </c>
      <c r="H125" s="139">
        <v>7.9485413384408291E-3</v>
      </c>
      <c r="I125" s="139">
        <v>5.7465769093395947E-4</v>
      </c>
      <c r="J125" s="189"/>
    </row>
    <row r="126" spans="2:10">
      <c r="B126" s="141" t="s">
        <v>320</v>
      </c>
      <c r="C126" s="135">
        <v>7.225253793112055E-4</v>
      </c>
      <c r="D126" s="135">
        <v>8.0439615986850404E-4</v>
      </c>
      <c r="E126" s="135">
        <v>9.3719038189705322E-4</v>
      </c>
      <c r="F126" s="135">
        <v>9.4205251476600421E-4</v>
      </c>
      <c r="G126" s="135">
        <v>9.4693987232408151E-4</v>
      </c>
      <c r="H126" s="135">
        <v>9.5185258543668036E-4</v>
      </c>
      <c r="I126" s="135">
        <v>1.3279422202854918E-4</v>
      </c>
      <c r="J126" s="188"/>
    </row>
    <row r="127" spans="2:10">
      <c r="B127" s="141" t="s">
        <v>245</v>
      </c>
      <c r="C127" s="135">
        <v>1.3494706842475668E-3</v>
      </c>
      <c r="D127" s="135">
        <v>1.4273290505630164E-3</v>
      </c>
      <c r="E127" s="135">
        <v>1.5392367997693862E-3</v>
      </c>
      <c r="F127" s="135">
        <v>1.5472223424956237E-3</v>
      </c>
      <c r="G127" s="135">
        <v>1.5552493141252259E-3</v>
      </c>
      <c r="H127" s="135">
        <v>1.563317929590864E-3</v>
      </c>
      <c r="I127" s="135">
        <v>1.1190774920636975E-4</v>
      </c>
      <c r="J127" s="188"/>
    </row>
    <row r="128" spans="2:10">
      <c r="B128" s="141" t="s">
        <v>246</v>
      </c>
      <c r="C128" s="135">
        <v>1.9055361783740302E-3</v>
      </c>
      <c r="D128" s="135">
        <v>1.9671340673180814E-3</v>
      </c>
      <c r="E128" s="135">
        <v>1.9389309166959513E-3</v>
      </c>
      <c r="F128" s="135">
        <v>1.9489900678810179E-3</v>
      </c>
      <c r="G128" s="135">
        <v>1.9591014058261661E-3</v>
      </c>
      <c r="H128" s="135">
        <v>1.9692652012757036E-3</v>
      </c>
      <c r="I128" s="135">
        <v>-2.8203150622130085E-5</v>
      </c>
      <c r="J128" s="188"/>
    </row>
    <row r="129" spans="2:10">
      <c r="B129" s="142" t="s">
        <v>247</v>
      </c>
      <c r="C129" s="135">
        <v>3.2342837444946428E-4</v>
      </c>
      <c r="D129" s="135">
        <v>3.218668492496704E-4</v>
      </c>
      <c r="E129" s="135">
        <v>3.2470809849931113E-4</v>
      </c>
      <c r="F129" s="135">
        <v>3.2639268036125085E-4</v>
      </c>
      <c r="G129" s="135">
        <v>3.2808600181441939E-4</v>
      </c>
      <c r="H129" s="135">
        <v>3.29788108199715E-4</v>
      </c>
      <c r="I129" s="135">
        <v>2.8412492496407383E-6</v>
      </c>
      <c r="J129" s="188"/>
    </row>
    <row r="130" spans="2:10">
      <c r="B130" s="141" t="s">
        <v>248</v>
      </c>
      <c r="C130" s="135">
        <v>2.4258594250114074E-3</v>
      </c>
      <c r="D130" s="135">
        <v>2.439894339942952E-3</v>
      </c>
      <c r="E130" s="135">
        <v>2.6813146055262214E-3</v>
      </c>
      <c r="F130" s="135">
        <v>2.6952252347082432E-3</v>
      </c>
      <c r="G130" s="135">
        <v>2.7092080320736786E-3</v>
      </c>
      <c r="H130" s="135">
        <v>2.7232633720302287E-3</v>
      </c>
      <c r="I130" s="135">
        <v>2.4142026558326935E-4</v>
      </c>
      <c r="J130" s="188"/>
    </row>
    <row r="131" spans="2:10">
      <c r="B131" s="142" t="s">
        <v>249</v>
      </c>
      <c r="C131" s="135">
        <v>3.8103575859384741E-4</v>
      </c>
      <c r="D131" s="135">
        <v>2.9082496614944416E-4</v>
      </c>
      <c r="E131" s="135">
        <v>4.0472232163770388E-4</v>
      </c>
      <c r="F131" s="135">
        <v>4.0682201636445692E-4</v>
      </c>
      <c r="G131" s="135">
        <v>4.0893260428318337E-4</v>
      </c>
      <c r="H131" s="135">
        <v>4.1105414190763739E-4</v>
      </c>
      <c r="I131" s="135">
        <v>1.1389735548825972E-4</v>
      </c>
      <c r="J131" s="188"/>
    </row>
    <row r="132" spans="2:10">
      <c r="B132" s="140" t="s">
        <v>250</v>
      </c>
      <c r="C132" s="131">
        <v>3.3551966458015127E-4</v>
      </c>
      <c r="D132" s="131">
        <v>3.9823009060959943E-4</v>
      </c>
      <c r="E132" s="131">
        <v>4.3171617337623357E-4</v>
      </c>
      <c r="F132" s="131">
        <v>4.339559118938029E-4</v>
      </c>
      <c r="G132" s="131">
        <v>4.3620727014891396E-4</v>
      </c>
      <c r="H132" s="131">
        <v>4.3847030842463056E-4</v>
      </c>
      <c r="I132" s="131">
        <v>3.3486082766634147E-5</v>
      </c>
      <c r="J132" s="187"/>
    </row>
    <row r="133" spans="2:10">
      <c r="B133" s="133" t="s">
        <v>251</v>
      </c>
      <c r="C133" s="131">
        <v>7.7209947248889757E-2</v>
      </c>
      <c r="D133" s="131">
        <v>7.6177438473475384E-2</v>
      </c>
      <c r="E133" s="131">
        <v>7.5514005931401146E-2</v>
      </c>
      <c r="F133" s="131">
        <v>7.5902211856166579E-2</v>
      </c>
      <c r="G133" s="131">
        <v>7.6295903909257751E-2</v>
      </c>
      <c r="H133" s="131">
        <v>7.6691638482094149E-2</v>
      </c>
      <c r="I133" s="131">
        <v>-6.6343254207423819E-4</v>
      </c>
      <c r="J133" s="187"/>
    </row>
    <row r="134" spans="2:10">
      <c r="B134" s="143" t="s">
        <v>252</v>
      </c>
      <c r="C134" s="131">
        <v>5.0667741065077702E-2</v>
      </c>
      <c r="D134" s="131">
        <v>5.0485445363954336E-2</v>
      </c>
      <c r="E134" s="131">
        <v>5.0204170373275916E-2</v>
      </c>
      <c r="F134" s="131">
        <v>5.0464629028897437E-2</v>
      </c>
      <c r="G134" s="131">
        <v>5.072643894101387E-2</v>
      </c>
      <c r="H134" s="131">
        <v>5.0989607119928275E-2</v>
      </c>
      <c r="I134" s="131">
        <v>-2.8127499067841927E-4</v>
      </c>
      <c r="J134" s="187"/>
    </row>
    <row r="135" spans="2:10">
      <c r="B135" s="144" t="s">
        <v>253</v>
      </c>
      <c r="C135" s="135">
        <v>2.8090325953971793E-2</v>
      </c>
      <c r="D135" s="135">
        <v>2.7339862836932037E-2</v>
      </c>
      <c r="E135" s="135">
        <v>2.7834303127036036E-2</v>
      </c>
      <c r="F135" s="135">
        <v>2.7978707169941778E-2</v>
      </c>
      <c r="G135" s="135">
        <v>2.8123860379353053E-2</v>
      </c>
      <c r="H135" s="135">
        <v>2.8269766641937026E-2</v>
      </c>
      <c r="I135" s="135">
        <v>4.9444029010399862E-4</v>
      </c>
      <c r="J135" s="188"/>
    </row>
    <row r="136" spans="2:10">
      <c r="B136" s="144" t="s">
        <v>254</v>
      </c>
      <c r="C136" s="135">
        <v>2.2577415111105909E-2</v>
      </c>
      <c r="D136" s="135">
        <v>2.3145582527022295E-2</v>
      </c>
      <c r="E136" s="135">
        <v>2.2369867246239881E-2</v>
      </c>
      <c r="F136" s="135">
        <v>2.2485921858955659E-2</v>
      </c>
      <c r="G136" s="135">
        <v>2.2602578561660813E-2</v>
      </c>
      <c r="H136" s="135">
        <v>2.2719840477991245E-2</v>
      </c>
      <c r="I136" s="135">
        <v>-7.7571528078241442E-4</v>
      </c>
      <c r="J136" s="188"/>
    </row>
    <row r="137" spans="2:10">
      <c r="B137" s="145" t="s">
        <v>255</v>
      </c>
      <c r="C137" s="131">
        <v>2.2481055889146038E-2</v>
      </c>
      <c r="D137" s="131">
        <v>2.1623398936301389E-2</v>
      </c>
      <c r="E137" s="131">
        <v>2.1172931269933418E-2</v>
      </c>
      <c r="F137" s="131">
        <v>2.1281441847071383E-2</v>
      </c>
      <c r="G137" s="131">
        <v>2.1391849721396627E-2</v>
      </c>
      <c r="H137" s="131">
        <v>2.1502830390497746E-2</v>
      </c>
      <c r="I137" s="131">
        <v>-4.5046766636797075E-4</v>
      </c>
      <c r="J137" s="187"/>
    </row>
    <row r="138" spans="2:10">
      <c r="B138" s="144" t="s">
        <v>256</v>
      </c>
      <c r="C138" s="135">
        <v>7.3091100796984802E-3</v>
      </c>
      <c r="D138" s="135">
        <v>6.7412525453584811E-3</v>
      </c>
      <c r="E138" s="135">
        <v>6.5328415532647016E-3</v>
      </c>
      <c r="F138" s="135">
        <v>6.5667338597344728E-3</v>
      </c>
      <c r="G138" s="135">
        <v>6.6008019990984731E-3</v>
      </c>
      <c r="H138" s="135">
        <v>6.6350468835757242E-3</v>
      </c>
      <c r="I138" s="135">
        <v>-2.0841099209377954E-4</v>
      </c>
      <c r="J138" s="188"/>
    </row>
    <row r="139" spans="2:10">
      <c r="B139" s="144" t="s">
        <v>257</v>
      </c>
      <c r="C139" s="135">
        <v>4.3290536660887946E-3</v>
      </c>
      <c r="D139" s="135">
        <v>4.0123921146590965E-3</v>
      </c>
      <c r="E139" s="135">
        <v>3.8189831227817125E-3</v>
      </c>
      <c r="F139" s="135">
        <v>3.8387959630817379E-3</v>
      </c>
      <c r="G139" s="135">
        <v>3.858711592168238E-3</v>
      </c>
      <c r="H139" s="135">
        <v>3.8787305433082473E-3</v>
      </c>
      <c r="I139" s="135">
        <v>-1.9340899187738399E-4</v>
      </c>
      <c r="J139" s="188"/>
    </row>
    <row r="140" spans="2:10">
      <c r="B140" s="144" t="s">
        <v>258</v>
      </c>
      <c r="C140" s="135">
        <v>6.4287521834949912E-3</v>
      </c>
      <c r="D140" s="135">
        <v>6.1712426561732914E-3</v>
      </c>
      <c r="E140" s="135">
        <v>6.2056205797378621E-3</v>
      </c>
      <c r="F140" s="135">
        <v>6.2378152675790959E-3</v>
      </c>
      <c r="G140" s="135">
        <v>6.2701769810887351E-3</v>
      </c>
      <c r="H140" s="135">
        <v>6.3027065867940161E-3</v>
      </c>
      <c r="I140" s="135">
        <v>3.4377923564570673E-5</v>
      </c>
      <c r="J140" s="188"/>
    </row>
    <row r="141" spans="2:10">
      <c r="B141" s="144" t="s">
        <v>259</v>
      </c>
      <c r="C141" s="135">
        <v>3.9275070015824424E-4</v>
      </c>
      <c r="D141" s="135">
        <v>3.8534920503041783E-4</v>
      </c>
      <c r="E141" s="135">
        <v>3.931181755006673E-4</v>
      </c>
      <c r="F141" s="135">
        <v>3.9515766805138557E-4</v>
      </c>
      <c r="G141" s="135">
        <v>3.9720774146588403E-4</v>
      </c>
      <c r="H141" s="135">
        <v>3.9926845063756143E-4</v>
      </c>
      <c r="I141" s="135">
        <v>7.7689704702494744E-6</v>
      </c>
      <c r="J141" s="188"/>
    </row>
    <row r="142" spans="2:10">
      <c r="B142" s="144" t="s">
        <v>260</v>
      </c>
      <c r="C142" s="135">
        <v>1.2825911476854756E-3</v>
      </c>
      <c r="D142" s="135">
        <v>1.2225283987217918E-3</v>
      </c>
      <c r="E142" s="135">
        <v>1.2573782346044263E-3</v>
      </c>
      <c r="F142" s="135">
        <v>1.2639014983523949E-3</v>
      </c>
      <c r="G142" s="135">
        <v>1.2704586047172903E-3</v>
      </c>
      <c r="H142" s="135">
        <v>1.2770497292742176E-3</v>
      </c>
      <c r="I142" s="135">
        <v>3.4849835882634584E-5</v>
      </c>
      <c r="J142" s="188"/>
    </row>
    <row r="143" spans="2:10">
      <c r="B143" s="144" t="s">
        <v>261</v>
      </c>
      <c r="C143" s="135">
        <v>1.852690049014556E-3</v>
      </c>
      <c r="D143" s="135">
        <v>1.9522397517239705E-3</v>
      </c>
      <c r="E143" s="135">
        <v>1.9091755078353297E-3</v>
      </c>
      <c r="F143" s="135">
        <v>1.9190802883031492E-3</v>
      </c>
      <c r="G143" s="135">
        <v>1.9290364546575534E-3</v>
      </c>
      <c r="H143" s="135">
        <v>1.9390442734879285E-3</v>
      </c>
      <c r="I143" s="135">
        <v>-4.306424388864083E-5</v>
      </c>
      <c r="J143" s="188"/>
    </row>
    <row r="144" spans="2:10">
      <c r="B144" s="144" t="s">
        <v>249</v>
      </c>
      <c r="C144" s="135">
        <v>8.8610806300549636E-4</v>
      </c>
      <c r="D144" s="135">
        <v>1.1383942646343334E-3</v>
      </c>
      <c r="E144" s="135">
        <v>1.0558140962087226E-3</v>
      </c>
      <c r="F144" s="135">
        <v>1.0599573019691485E-3</v>
      </c>
      <c r="G144" s="135">
        <v>1.0654563482004563E-3</v>
      </c>
      <c r="H144" s="135">
        <v>1.0709839234200524E-3</v>
      </c>
      <c r="I144" s="135">
        <v>-8.2580168425610764E-5</v>
      </c>
      <c r="J144" s="188"/>
    </row>
    <row r="145" spans="2:10">
      <c r="B145" s="143" t="s">
        <v>262</v>
      </c>
      <c r="C145" s="131">
        <v>3.6811247219110058E-3</v>
      </c>
      <c r="D145" s="131">
        <v>3.6427231870556991E-3</v>
      </c>
      <c r="E145" s="131">
        <v>3.7305093480838459E-3</v>
      </c>
      <c r="F145" s="131">
        <v>3.7496920507046777E-3</v>
      </c>
      <c r="G145" s="131">
        <v>3.7690576650058201E-3</v>
      </c>
      <c r="H145" s="131">
        <v>3.7885237978143426E-3</v>
      </c>
      <c r="I145" s="131">
        <v>8.7786161028146834E-5</v>
      </c>
      <c r="J145" s="187"/>
    </row>
    <row r="146" spans="2:10">
      <c r="B146" s="144" t="s">
        <v>263</v>
      </c>
      <c r="C146" s="135">
        <v>2.9605422495363903E-3</v>
      </c>
      <c r="D146" s="135">
        <v>2.8731919382292111E-3</v>
      </c>
      <c r="E146" s="135">
        <v>2.951640265606386E-3</v>
      </c>
      <c r="F146" s="135">
        <v>2.9669533411883979E-3</v>
      </c>
      <c r="G146" s="135">
        <v>2.982345860829537E-3</v>
      </c>
      <c r="H146" s="135">
        <v>2.9978182366846621E-3</v>
      </c>
      <c r="I146" s="135">
        <v>7.8448327377174908E-5</v>
      </c>
      <c r="J146" s="188"/>
    </row>
    <row r="147" spans="2:10">
      <c r="B147" s="144" t="s">
        <v>264</v>
      </c>
      <c r="C147" s="135">
        <v>4.4767115947941287E-4</v>
      </c>
      <c r="D147" s="135">
        <v>4.932334362490648E-4</v>
      </c>
      <c r="E147" s="135">
        <v>5.2825399735165483E-4</v>
      </c>
      <c r="F147" s="135">
        <v>5.3099457298419527E-4</v>
      </c>
      <c r="G147" s="135">
        <v>5.3374936669144091E-4</v>
      </c>
      <c r="H147" s="135">
        <v>5.3651845223659901E-4</v>
      </c>
      <c r="I147" s="135">
        <v>3.5020561102590037E-5</v>
      </c>
      <c r="J147" s="188"/>
    </row>
    <row r="148" spans="2:10">
      <c r="B148" s="146" t="s">
        <v>265</v>
      </c>
      <c r="C148" s="131">
        <v>5.1918908017651737E-5</v>
      </c>
      <c r="D148" s="131">
        <v>5.3464043973172111E-5</v>
      </c>
      <c r="E148" s="131">
        <v>3.1736786889761503E-5</v>
      </c>
      <c r="F148" s="131">
        <v>3.1730300214653677E-5</v>
      </c>
      <c r="G148" s="131">
        <v>3.1807171927583914E-5</v>
      </c>
      <c r="H148" s="131">
        <v>3.1884492374291324E-5</v>
      </c>
      <c r="I148" s="131">
        <v>-2.1727257083410607E-5</v>
      </c>
      <c r="J148" s="188"/>
    </row>
    <row r="149" spans="2:10">
      <c r="B149" s="147" t="s">
        <v>266</v>
      </c>
      <c r="C149" s="135">
        <v>2.6046362931711947E-5</v>
      </c>
      <c r="D149" s="135">
        <v>2.1435204396355036E-5</v>
      </c>
      <c r="E149" s="135">
        <v>1.6486606992677991E-5</v>
      </c>
      <c r="F149" s="135">
        <v>1.6488797231005884E-5</v>
      </c>
      <c r="G149" s="135">
        <v>1.6574340920457823E-5</v>
      </c>
      <c r="H149" s="135">
        <v>1.6660328409581894E-5</v>
      </c>
      <c r="I149" s="135">
        <v>-4.9485974036770448E-6</v>
      </c>
      <c r="J149" s="188"/>
    </row>
    <row r="150" spans="2:10">
      <c r="B150" s="147" t="s">
        <v>267</v>
      </c>
      <c r="C150" s="135">
        <v>2.5872545085939783E-5</v>
      </c>
      <c r="D150" s="135">
        <v>3.2028839576817078E-5</v>
      </c>
      <c r="E150" s="135">
        <v>1.5250179897083512E-5</v>
      </c>
      <c r="F150" s="135">
        <v>1.5241502983647795E-5</v>
      </c>
      <c r="G150" s="135">
        <v>1.5232831007126091E-5</v>
      </c>
      <c r="H150" s="135">
        <v>1.5224163964709428E-5</v>
      </c>
      <c r="I150" s="135">
        <v>-1.6778659679733566E-5</v>
      </c>
      <c r="J150" s="188"/>
    </row>
    <row r="151" spans="2:10">
      <c r="B151" s="144" t="s">
        <v>268</v>
      </c>
      <c r="C151" s="135">
        <v>1.6657283728188882E-4</v>
      </c>
      <c r="D151" s="135">
        <v>1.6815766802028408E-4</v>
      </c>
      <c r="E151" s="135">
        <v>1.6418778704503287E-4</v>
      </c>
      <c r="F151" s="135">
        <v>1.6503959138649025E-4</v>
      </c>
      <c r="G151" s="135">
        <v>1.6589581487902569E-4</v>
      </c>
      <c r="H151" s="135">
        <v>1.6675648044914388E-4</v>
      </c>
      <c r="I151" s="135">
        <v>-3.9698809752512071E-6</v>
      </c>
      <c r="J151" s="188"/>
    </row>
    <row r="152" spans="2:10">
      <c r="B152" s="144" t="s">
        <v>269</v>
      </c>
      <c r="C152" s="135">
        <v>5.4419567595661791E-5</v>
      </c>
      <c r="D152" s="135">
        <v>5.4676100583966797E-5</v>
      </c>
      <c r="E152" s="135">
        <v>5.4690511191010738E-5</v>
      </c>
      <c r="F152" s="135">
        <v>5.497424493094018E-5</v>
      </c>
      <c r="G152" s="135">
        <v>5.5259450678232893E-5</v>
      </c>
      <c r="H152" s="135">
        <v>5.554613606964607E-5</v>
      </c>
      <c r="I152" s="135">
        <v>1.4410607043940959E-8</v>
      </c>
      <c r="J152" s="188"/>
    </row>
    <row r="153" spans="2:10">
      <c r="B153" s="143" t="s">
        <v>270</v>
      </c>
      <c r="C153" s="131">
        <v>3.8002557275502563E-4</v>
      </c>
      <c r="D153" s="131">
        <v>4.2587098616396225E-4</v>
      </c>
      <c r="E153" s="131">
        <v>4.0639494010797462E-4</v>
      </c>
      <c r="F153" s="131">
        <v>4.0644892949308461E-4</v>
      </c>
      <c r="G153" s="131">
        <v>4.0855758184143472E-4</v>
      </c>
      <c r="H153" s="131">
        <v>4.1067717385379559E-4</v>
      </c>
      <c r="I153" s="131">
        <v>-1.9476046055987625E-5</v>
      </c>
      <c r="J153" s="187"/>
    </row>
    <row r="154" spans="2:10">
      <c r="B154" s="148" t="s">
        <v>271</v>
      </c>
      <c r="C154" s="150">
        <v>9.5807309830334281E-3</v>
      </c>
      <c r="D154" s="150">
        <v>9.551689567285521E-3</v>
      </c>
      <c r="E154" s="150">
        <v>9.3519695980873105E-3</v>
      </c>
      <c r="F154" s="150">
        <v>9.3604399050803509E-3</v>
      </c>
      <c r="G154" s="150">
        <v>9.4090017591171044E-3</v>
      </c>
      <c r="H154" s="150">
        <v>9.4578155514913054E-3</v>
      </c>
      <c r="I154" s="150">
        <v>-1.9971996919821051E-4</v>
      </c>
      <c r="J154" s="190"/>
    </row>
    <row r="155" spans="2:10">
      <c r="B155" s="151" t="s">
        <v>272</v>
      </c>
      <c r="C155" s="153">
        <v>8.1198652487265831E-3</v>
      </c>
      <c r="D155" s="153">
        <v>8.1073307089726543E-3</v>
      </c>
      <c r="E155" s="153">
        <v>7.9216184680954184E-3</v>
      </c>
      <c r="F155" s="153">
        <v>7.9226708515479673E-3</v>
      </c>
      <c r="G155" s="153">
        <v>7.9637735763531652E-3</v>
      </c>
      <c r="H155" s="153">
        <v>8.0050895416195738E-3</v>
      </c>
      <c r="I155" s="153">
        <v>-1.857122408772359E-4</v>
      </c>
      <c r="J155" s="191"/>
    </row>
    <row r="156" spans="2:10">
      <c r="B156" s="144" t="s">
        <v>273</v>
      </c>
      <c r="C156" s="135">
        <v>8.1198652487265831E-3</v>
      </c>
      <c r="D156" s="135">
        <v>8.1073307089726543E-3</v>
      </c>
      <c r="E156" s="135">
        <v>7.9216184680954184E-3</v>
      </c>
      <c r="F156" s="135">
        <v>7.9226708515479673E-3</v>
      </c>
      <c r="G156" s="135">
        <v>7.9637735763531652E-3</v>
      </c>
      <c r="H156" s="135">
        <v>8.0050895416195738E-3</v>
      </c>
      <c r="I156" s="135">
        <v>-1.857122408772359E-4</v>
      </c>
      <c r="J156" s="188"/>
    </row>
    <row r="157" spans="2:10">
      <c r="B157" s="144" t="s">
        <v>249</v>
      </c>
      <c r="C157" s="135">
        <v>0</v>
      </c>
      <c r="D157" s="135">
        <v>0</v>
      </c>
      <c r="E157" s="135">
        <v>0</v>
      </c>
      <c r="F157" s="135">
        <v>0</v>
      </c>
      <c r="G157" s="135">
        <v>0</v>
      </c>
      <c r="H157" s="135">
        <v>0</v>
      </c>
      <c r="I157" s="135">
        <v>0</v>
      </c>
      <c r="J157" s="188"/>
    </row>
    <row r="158" spans="2:10">
      <c r="B158" s="151" t="s">
        <v>274</v>
      </c>
      <c r="C158" s="153">
        <v>0</v>
      </c>
      <c r="D158" s="153">
        <v>0</v>
      </c>
      <c r="E158" s="153">
        <v>0</v>
      </c>
      <c r="F158" s="153">
        <v>0</v>
      </c>
      <c r="G158" s="153">
        <v>0</v>
      </c>
      <c r="H158" s="153">
        <v>0</v>
      </c>
      <c r="I158" s="153">
        <v>0</v>
      </c>
      <c r="J158" s="192"/>
    </row>
    <row r="159" spans="2:10">
      <c r="B159" s="151" t="s">
        <v>275</v>
      </c>
      <c r="C159" s="153">
        <v>1.4608657343068454E-3</v>
      </c>
      <c r="D159" s="153">
        <v>1.4443588583128669E-3</v>
      </c>
      <c r="E159" s="153">
        <v>1.430351129991893E-3</v>
      </c>
      <c r="F159" s="153">
        <v>1.4377690535323845E-3</v>
      </c>
      <c r="G159" s="153">
        <v>1.4452281827639394E-3</v>
      </c>
      <c r="H159" s="153">
        <v>1.4527260098717329E-3</v>
      </c>
      <c r="I159" s="153">
        <v>-1.4007728320973968E-5</v>
      </c>
      <c r="J159" s="191"/>
    </row>
    <row r="160" spans="2:10">
      <c r="B160" s="144" t="s">
        <v>276</v>
      </c>
      <c r="C160" s="135">
        <v>1.434610035956684E-3</v>
      </c>
      <c r="D160" s="135">
        <v>1.4147278725128753E-3</v>
      </c>
      <c r="E160" s="135">
        <v>1.4029506097496737E-3</v>
      </c>
      <c r="F160" s="135">
        <v>1.4102291012973263E-3</v>
      </c>
      <c r="G160" s="135">
        <v>1.4175453535750007E-3</v>
      </c>
      <c r="H160" s="135">
        <v>1.4248995624849285E-3</v>
      </c>
      <c r="I160" s="135">
        <v>-1.177726276320153E-5</v>
      </c>
      <c r="J160" s="188"/>
    </row>
    <row r="161" spans="2:10">
      <c r="B161" s="144" t="s">
        <v>277</v>
      </c>
      <c r="C161" s="135">
        <v>2.3511775257891069E-5</v>
      </c>
      <c r="D161" s="135">
        <v>2.495596973180815E-5</v>
      </c>
      <c r="E161" s="135">
        <v>2.3062423504281069E-5</v>
      </c>
      <c r="F161" s="135">
        <v>2.3182071090858792E-5</v>
      </c>
      <c r="G161" s="135">
        <v>2.3302339407732755E-5</v>
      </c>
      <c r="H161" s="135">
        <v>2.342323167524456E-5</v>
      </c>
      <c r="I161" s="135">
        <v>-1.8935462275270805E-6</v>
      </c>
      <c r="J161" s="188"/>
    </row>
    <row r="162" spans="2:10">
      <c r="B162" s="144" t="s">
        <v>249</v>
      </c>
      <c r="C162" s="135">
        <v>2.7439230922701324E-6</v>
      </c>
      <c r="D162" s="135">
        <v>4.6750160681833754E-6</v>
      </c>
      <c r="E162" s="135">
        <v>4.3380967379381275E-6</v>
      </c>
      <c r="F162" s="135">
        <v>4.3578811441994835E-6</v>
      </c>
      <c r="G162" s="135">
        <v>4.3804897812058772E-6</v>
      </c>
      <c r="H162" s="135">
        <v>4.4032157115597435E-6</v>
      </c>
      <c r="I162" s="135">
        <v>-3.3691933024524794E-7</v>
      </c>
      <c r="J162" s="188"/>
    </row>
    <row r="163" spans="2:10">
      <c r="B163" s="133" t="s">
        <v>278</v>
      </c>
      <c r="C163" s="131">
        <v>2.1835977030745663E-4</v>
      </c>
      <c r="D163" s="131">
        <v>2.0547174463971812E-4</v>
      </c>
      <c r="E163" s="131">
        <v>2.0896743491107613E-4</v>
      </c>
      <c r="F163" s="131">
        <v>2.1005155554808575E-4</v>
      </c>
      <c r="G163" s="131">
        <v>2.1114130059042961E-4</v>
      </c>
      <c r="H163" s="131">
        <v>2.1223669921745754E-4</v>
      </c>
      <c r="I163" s="131">
        <v>3.4956902713580097E-6</v>
      </c>
      <c r="J163" s="187"/>
    </row>
    <row r="164" spans="2:10">
      <c r="B164" s="133" t="s">
        <v>279</v>
      </c>
      <c r="C164" s="131">
        <v>3.5749971963129313E-7</v>
      </c>
      <c r="D164" s="131">
        <v>7.0862688036003471E-7</v>
      </c>
      <c r="E164" s="131">
        <v>6.3952008498497786E-7</v>
      </c>
      <c r="F164" s="131">
        <v>6.4283790779411264E-7</v>
      </c>
      <c r="G164" s="131">
        <v>6.4617294342963296E-7</v>
      </c>
      <c r="H164" s="131">
        <v>6.4952528119148292E-7</v>
      </c>
      <c r="I164" s="131">
        <v>-6.9106795375056854E-8</v>
      </c>
      <c r="J164" s="187"/>
    </row>
    <row r="165" spans="2:10">
      <c r="B165" s="193" t="s">
        <v>280</v>
      </c>
      <c r="C165" s="186">
        <v>9.9586330429354548E-4</v>
      </c>
      <c r="D165" s="131">
        <v>8.2166698912648707E-4</v>
      </c>
      <c r="E165" s="131">
        <v>5.7500788831075134E-4</v>
      </c>
      <c r="F165" s="131">
        <v>5.750842778502348E-4</v>
      </c>
      <c r="G165" s="131">
        <v>5.7806780843672342E-4</v>
      </c>
      <c r="H165" s="131">
        <v>5.8106681754540983E-4</v>
      </c>
      <c r="I165" s="131">
        <v>-2.4665910081573574E-4</v>
      </c>
      <c r="J165" s="187"/>
    </row>
    <row r="166" spans="2:10">
      <c r="B166" s="193" t="s">
        <v>281</v>
      </c>
      <c r="C166" s="186">
        <v>0</v>
      </c>
      <c r="D166" s="131">
        <v>0</v>
      </c>
      <c r="E166" s="131">
        <v>4.9886081766849513E-5</v>
      </c>
      <c r="F166" s="131">
        <v>4.5683225061217502E-5</v>
      </c>
      <c r="G166" s="131">
        <v>4.183445518426511E-5</v>
      </c>
      <c r="H166" s="131">
        <v>3.8309940644931415E-5</v>
      </c>
      <c r="I166" s="131"/>
      <c r="J166" s="187"/>
    </row>
    <row r="167" spans="2:10">
      <c r="B167" s="193" t="s">
        <v>321</v>
      </c>
      <c r="C167" s="194">
        <v>7.3185935531177001E-3</v>
      </c>
      <c r="D167" s="135">
        <v>2.6778947894371624E-3</v>
      </c>
      <c r="E167" s="135">
        <v>2.1423105239229421E-3</v>
      </c>
      <c r="F167" s="135">
        <v>1.7920693051754972E-3</v>
      </c>
      <c r="G167" s="135">
        <v>1.2862003268983297E-3</v>
      </c>
      <c r="H167" s="135">
        <v>5.7056682737302664E-4</v>
      </c>
      <c r="I167" s="135">
        <v>-5.3558426551422039E-4</v>
      </c>
      <c r="J167" s="187"/>
    </row>
    <row r="168" spans="2:10">
      <c r="B168" s="155" t="s">
        <v>284</v>
      </c>
      <c r="C168" s="194">
        <v>1.8911537053394557E-6</v>
      </c>
      <c r="D168" s="135">
        <v>4.4794718260512307E-7</v>
      </c>
      <c r="E168" s="135">
        <v>0</v>
      </c>
      <c r="F168" s="135">
        <v>0</v>
      </c>
      <c r="G168" s="135">
        <v>0</v>
      </c>
      <c r="H168" s="135">
        <v>0</v>
      </c>
      <c r="I168" s="135">
        <v>-4.4794718260512307E-7</v>
      </c>
      <c r="J168" s="187"/>
    </row>
    <row r="169" spans="2:10">
      <c r="B169" s="156" t="s">
        <v>285</v>
      </c>
      <c r="C169" s="194">
        <v>6.4013133917049337E-3</v>
      </c>
      <c r="D169" s="135">
        <v>8.6569284653617606E-4</v>
      </c>
      <c r="E169" s="135">
        <v>5.8697549472936739E-4</v>
      </c>
      <c r="F169" s="135">
        <v>6.8171314049312746E-4</v>
      </c>
      <c r="G169" s="135">
        <v>2.6939065228077501E-4</v>
      </c>
      <c r="H169" s="135">
        <v>0</v>
      </c>
      <c r="I169" s="135">
        <v>-2.7871735180680867E-4</v>
      </c>
      <c r="J169" s="187"/>
    </row>
    <row r="170" spans="2:10">
      <c r="B170" s="156" t="s">
        <v>286</v>
      </c>
      <c r="C170" s="194">
        <v>1.4673302877359667E-4</v>
      </c>
      <c r="D170" s="135">
        <v>1.3381300199033738E-4</v>
      </c>
      <c r="E170" s="135">
        <v>1.1951873756641029E-4</v>
      </c>
      <c r="F170" s="135">
        <v>1.057482061602257E-4</v>
      </c>
      <c r="G170" s="135">
        <v>9.683901663024331E-5</v>
      </c>
      <c r="H170" s="135">
        <v>8.2824527495427674E-5</v>
      </c>
      <c r="I170" s="135">
        <v>-1.4294264423927086E-5</v>
      </c>
      <c r="J170" s="187"/>
    </row>
    <row r="171" spans="2:10">
      <c r="B171" s="156" t="s">
        <v>287</v>
      </c>
      <c r="C171" s="194">
        <v>4.9845408376447079E-4</v>
      </c>
      <c r="D171" s="135">
        <v>1.2550044829678715E-3</v>
      </c>
      <c r="E171" s="135">
        <v>1.0392933701426981E-3</v>
      </c>
      <c r="F171" s="135">
        <v>7.4023744312157983E-4</v>
      </c>
      <c r="G171" s="135">
        <v>6.7787311641170315E-4</v>
      </c>
      <c r="H171" s="135">
        <v>2.6604125447869041E-4</v>
      </c>
      <c r="I171" s="135">
        <v>-2.1571111282517341E-4</v>
      </c>
      <c r="J171" s="187"/>
    </row>
    <row r="172" spans="2:10">
      <c r="B172" s="156" t="s">
        <v>288</v>
      </c>
      <c r="C172" s="194">
        <v>2.7016481504849369E-4</v>
      </c>
      <c r="D172" s="135">
        <v>3.6018628661177909E-4</v>
      </c>
      <c r="E172" s="135">
        <v>2.8869260281741616E-4</v>
      </c>
      <c r="F172" s="135">
        <v>2.6437051540056423E-4</v>
      </c>
      <c r="G172" s="135">
        <v>2.4209754157560826E-4</v>
      </c>
      <c r="H172" s="135">
        <v>2.2170104539890866E-4</v>
      </c>
      <c r="I172" s="135">
        <v>-7.1493683794362931E-5</v>
      </c>
      <c r="J172" s="187"/>
    </row>
    <row r="173" spans="2:10">
      <c r="B173" s="156" t="s">
        <v>249</v>
      </c>
      <c r="C173" s="194">
        <v>3.7080120865405757E-8</v>
      </c>
      <c r="D173" s="135">
        <v>0</v>
      </c>
      <c r="E173" s="135">
        <v>0</v>
      </c>
      <c r="F173" s="135">
        <v>0</v>
      </c>
      <c r="G173" s="135">
        <v>0</v>
      </c>
      <c r="H173" s="135">
        <v>0</v>
      </c>
      <c r="I173" s="135">
        <v>0</v>
      </c>
      <c r="J173" s="187"/>
    </row>
    <row r="174" spans="2:10">
      <c r="B174" s="158" t="s">
        <v>289</v>
      </c>
      <c r="C174" s="186">
        <v>5.6216438474703508E-3</v>
      </c>
      <c r="D174" s="131">
        <v>5.9980178276040335E-3</v>
      </c>
      <c r="E174" s="131">
        <v>5.0488969753290751E-3</v>
      </c>
      <c r="F174" s="131">
        <v>4.9860738979743639E-3</v>
      </c>
      <c r="G174" s="131">
        <v>4.8900398971279584E-3</v>
      </c>
      <c r="H174" s="131">
        <v>4.7943753745359188E-3</v>
      </c>
      <c r="I174" s="131">
        <v>-9.4912085227495842E-4</v>
      </c>
      <c r="J174" s="187"/>
    </row>
    <row r="175" spans="2:10">
      <c r="B175" s="159" t="s">
        <v>290</v>
      </c>
      <c r="C175" s="186">
        <v>4.4639047201309404E-3</v>
      </c>
      <c r="D175" s="131">
        <v>4.8827891002230141E-3</v>
      </c>
      <c r="E175" s="131">
        <v>3.9177293721404634E-3</v>
      </c>
      <c r="F175" s="131">
        <v>3.8248233798138503E-3</v>
      </c>
      <c r="G175" s="131">
        <v>3.7103056540029747E-3</v>
      </c>
      <c r="H175" s="131">
        <v>3.5949120829838355E-3</v>
      </c>
      <c r="I175" s="131">
        <v>-9.6505972808255073E-4</v>
      </c>
      <c r="J175" s="187"/>
    </row>
    <row r="176" spans="2:10">
      <c r="B176" s="195" t="s">
        <v>291</v>
      </c>
      <c r="C176" s="186">
        <v>3.7745975361658398E-4</v>
      </c>
      <c r="D176" s="131">
        <v>3.9607028648868254E-4</v>
      </c>
      <c r="E176" s="131">
        <v>2.9768464427712318E-4</v>
      </c>
      <c r="F176" s="131">
        <v>2.8779014442283638E-4</v>
      </c>
      <c r="G176" s="131">
        <v>2.8414429603769057E-4</v>
      </c>
      <c r="H176" s="131">
        <v>2.8005477442325443E-4</v>
      </c>
      <c r="I176" s="131">
        <v>-9.8385642211559364E-5</v>
      </c>
      <c r="J176" s="187"/>
    </row>
    <row r="177" spans="2:10">
      <c r="B177" s="196" t="s">
        <v>292</v>
      </c>
      <c r="C177" s="194">
        <v>1.6698643361846954E-4</v>
      </c>
      <c r="D177" s="135">
        <v>1.5993201277798727E-4</v>
      </c>
      <c r="E177" s="135">
        <v>1.649052706717901E-4</v>
      </c>
      <c r="F177" s="135">
        <v>1.643553927120753E-4</v>
      </c>
      <c r="G177" s="135">
        <v>1.6370318864566613E-4</v>
      </c>
      <c r="H177" s="135">
        <v>1.6296993281207092E-4</v>
      </c>
      <c r="I177" s="135">
        <v>4.9732578938028245E-6</v>
      </c>
      <c r="J177" s="188"/>
    </row>
    <row r="178" spans="2:10">
      <c r="B178" s="196" t="s">
        <v>293</v>
      </c>
      <c r="C178" s="194">
        <v>0</v>
      </c>
      <c r="D178" s="135">
        <v>8.7850313807750993E-8</v>
      </c>
      <c r="E178" s="135">
        <v>0</v>
      </c>
      <c r="F178" s="135">
        <v>0</v>
      </c>
      <c r="G178" s="135">
        <v>0</v>
      </c>
      <c r="H178" s="135">
        <v>0</v>
      </c>
      <c r="I178" s="135">
        <v>-8.7850313807750993E-8</v>
      </c>
      <c r="J178" s="188"/>
    </row>
    <row r="179" spans="2:10">
      <c r="B179" s="197" t="s">
        <v>294</v>
      </c>
      <c r="C179" s="194">
        <v>2.0949706084079082E-4</v>
      </c>
      <c r="D179" s="135">
        <v>2.3488494568451636E-4</v>
      </c>
      <c r="E179" s="135">
        <v>1.316438268853019E-4</v>
      </c>
      <c r="F179" s="135">
        <v>1.2229905413385856E-4</v>
      </c>
      <c r="G179" s="135">
        <v>1.1929952326323963E-4</v>
      </c>
      <c r="H179" s="135">
        <v>1.1593734039187527E-4</v>
      </c>
      <c r="I179" s="135">
        <v>-1.0324111879921445E-4</v>
      </c>
      <c r="J179" s="188"/>
    </row>
    <row r="180" spans="2:10">
      <c r="B180" s="196" t="s">
        <v>295</v>
      </c>
      <c r="C180" s="194">
        <v>9.7625915732359967E-7</v>
      </c>
      <c r="D180" s="135">
        <v>1.1654777123711541E-6</v>
      </c>
      <c r="E180" s="135">
        <v>1.1355467200312022E-6</v>
      </c>
      <c r="F180" s="135">
        <v>1.1356975769025056E-6</v>
      </c>
      <c r="G180" s="135">
        <v>1.1415841287847746E-6</v>
      </c>
      <c r="H180" s="135">
        <v>1.1475012193082627E-6</v>
      </c>
      <c r="I180" s="135">
        <v>-2.9930992339951911E-8</v>
      </c>
      <c r="J180" s="188"/>
    </row>
    <row r="181" spans="2:10">
      <c r="B181" s="195" t="s">
        <v>296</v>
      </c>
      <c r="C181" s="186">
        <v>4.0864449665143562E-3</v>
      </c>
      <c r="D181" s="131">
        <v>4.4867188137343314E-3</v>
      </c>
      <c r="E181" s="131">
        <v>3.6200447278633401E-3</v>
      </c>
      <c r="F181" s="131">
        <v>3.5370332353910142E-3</v>
      </c>
      <c r="G181" s="131">
        <v>3.4261613579652842E-3</v>
      </c>
      <c r="H181" s="131">
        <v>3.3148573085605812E-3</v>
      </c>
      <c r="I181" s="131">
        <v>-8.6667408587099131E-4</v>
      </c>
      <c r="J181" s="187"/>
    </row>
    <row r="182" spans="2:10">
      <c r="B182" s="160" t="s">
        <v>297</v>
      </c>
      <c r="C182" s="135">
        <v>1.2066764023043983E-5</v>
      </c>
      <c r="D182" s="135">
        <v>1.5975574419987909E-5</v>
      </c>
      <c r="E182" s="135">
        <v>1.710882968758404E-5</v>
      </c>
      <c r="F182" s="135">
        <v>1.7197590098254181E-5</v>
      </c>
      <c r="G182" s="135">
        <v>1.7286810996908959E-5</v>
      </c>
      <c r="H182" s="135">
        <v>1.7376494772554715E-5</v>
      </c>
      <c r="I182" s="135">
        <v>1.133255267596131E-6</v>
      </c>
      <c r="J182" s="188"/>
    </row>
    <row r="183" spans="2:10">
      <c r="B183" s="160" t="s">
        <v>298</v>
      </c>
      <c r="C183" s="162">
        <v>3.790213495587664E-3</v>
      </c>
      <c r="D183" s="162">
        <v>4.079189813082698E-3</v>
      </c>
      <c r="E183" s="162">
        <v>3.2938493901742616E-3</v>
      </c>
      <c r="F183" s="162">
        <v>3.2107071570793675E-3</v>
      </c>
      <c r="G183" s="162">
        <v>3.0981423037311322E-3</v>
      </c>
      <c r="H183" s="162">
        <v>2.9851364952644061E-3</v>
      </c>
      <c r="I183" s="162">
        <v>-7.8534042290843639E-4</v>
      </c>
      <c r="J183" s="198"/>
    </row>
    <row r="184" spans="2:10">
      <c r="B184" s="160" t="s">
        <v>249</v>
      </c>
      <c r="C184" s="135">
        <v>2.8416470690364895E-4</v>
      </c>
      <c r="D184" s="135">
        <v>3.9155342623164584E-4</v>
      </c>
      <c r="E184" s="135">
        <v>3.0908650800149463E-4</v>
      </c>
      <c r="F184" s="135">
        <v>3.0912848821339288E-4</v>
      </c>
      <c r="G184" s="135">
        <v>3.107322432372431E-4</v>
      </c>
      <c r="H184" s="135">
        <v>3.1234431852362034E-4</v>
      </c>
      <c r="I184" s="135">
        <v>-8.2466918230151209E-5</v>
      </c>
      <c r="J184" s="188"/>
    </row>
    <row r="185" spans="2:10">
      <c r="B185" s="163" t="s">
        <v>299</v>
      </c>
      <c r="C185" s="131">
        <v>9.447263011089904E-4</v>
      </c>
      <c r="D185" s="131">
        <v>8.7047697338037068E-4</v>
      </c>
      <c r="E185" s="131">
        <v>9.3450321553732718E-4</v>
      </c>
      <c r="F185" s="131">
        <v>9.3935133004673891E-4</v>
      </c>
      <c r="G185" s="131">
        <v>9.4422459656221165E-4</v>
      </c>
      <c r="H185" s="131">
        <v>9.4912314557203713E-4</v>
      </c>
      <c r="I185" s="131">
        <v>6.4026242156956501E-5</v>
      </c>
      <c r="J185" s="187"/>
    </row>
    <row r="186" spans="2:10">
      <c r="B186" s="144" t="s">
        <v>300</v>
      </c>
      <c r="C186" s="135">
        <v>7.3529290264817075E-4</v>
      </c>
      <c r="D186" s="135">
        <v>7.0075348595813553E-4</v>
      </c>
      <c r="E186" s="135">
        <v>7.4741162519860753E-4</v>
      </c>
      <c r="F186" s="135">
        <v>7.5128918807132754E-4</v>
      </c>
      <c r="G186" s="135">
        <v>7.5518686769541327E-4</v>
      </c>
      <c r="H186" s="135">
        <v>7.5910476843633803E-4</v>
      </c>
      <c r="I186" s="135">
        <v>4.6658139240472003E-5</v>
      </c>
      <c r="J186" s="188"/>
    </row>
    <row r="187" spans="2:10">
      <c r="B187" s="144" t="s">
        <v>301</v>
      </c>
      <c r="C187" s="135">
        <v>2.0536621447087578E-4</v>
      </c>
      <c r="D187" s="135">
        <v>1.6575338957299312E-4</v>
      </c>
      <c r="E187" s="135">
        <v>1.8304628509551495E-4</v>
      </c>
      <c r="F187" s="135">
        <v>1.8399592710688597E-4</v>
      </c>
      <c r="G187" s="135">
        <v>1.8495049585003578E-4</v>
      </c>
      <c r="H187" s="135">
        <v>1.8591001688479181E-4</v>
      </c>
      <c r="I187" s="135">
        <v>1.729289552252183E-5</v>
      </c>
      <c r="J187" s="188"/>
    </row>
    <row r="188" spans="2:10">
      <c r="B188" s="144" t="s">
        <v>249</v>
      </c>
      <c r="C188" s="135">
        <v>4.0671839899437879E-6</v>
      </c>
      <c r="D188" s="135">
        <v>3.9700978492421401E-6</v>
      </c>
      <c r="E188" s="135">
        <v>4.0453052432046149E-6</v>
      </c>
      <c r="F188" s="135">
        <v>4.0662148685253293E-6</v>
      </c>
      <c r="G188" s="135">
        <v>4.087233016762698E-6</v>
      </c>
      <c r="H188" s="135">
        <v>4.1083602509073103E-6</v>
      </c>
      <c r="I188" s="135">
        <v>7.5207393962474819E-8</v>
      </c>
      <c r="J188" s="188"/>
    </row>
    <row r="189" spans="2:10">
      <c r="B189" s="163" t="s">
        <v>302</v>
      </c>
      <c r="C189" s="131">
        <v>2.1301281812547573E-4</v>
      </c>
      <c r="D189" s="131">
        <v>2.4475175400064976E-4</v>
      </c>
      <c r="E189" s="131">
        <v>1.9666438765128411E-4</v>
      </c>
      <c r="F189" s="131">
        <v>2.2189918811377438E-4</v>
      </c>
      <c r="G189" s="131">
        <v>2.3550964656277241E-4</v>
      </c>
      <c r="H189" s="131">
        <v>2.5034014598004564E-4</v>
      </c>
      <c r="I189" s="131">
        <v>-4.8087366349365654E-5</v>
      </c>
      <c r="J189" s="187"/>
    </row>
    <row r="190" spans="2:10">
      <c r="B190" s="155" t="s">
        <v>298</v>
      </c>
      <c r="C190" s="135">
        <v>2.1297883123369622E-4</v>
      </c>
      <c r="D190" s="135">
        <v>2.4473528177062977E-4</v>
      </c>
      <c r="E190" s="135">
        <v>1.9666438765128411E-4</v>
      </c>
      <c r="F190" s="135">
        <v>2.2189918811377438E-4</v>
      </c>
      <c r="G190" s="135">
        <v>2.3550964656277241E-4</v>
      </c>
      <c r="H190" s="135">
        <v>2.5034014598004564E-4</v>
      </c>
      <c r="I190" s="135">
        <v>-4.8070894119345666E-5</v>
      </c>
      <c r="J190" s="187"/>
    </row>
    <row r="191" spans="2:10">
      <c r="B191" s="155" t="s">
        <v>249</v>
      </c>
      <c r="C191" s="135">
        <v>3.3986891779517308E-8</v>
      </c>
      <c r="D191" s="135">
        <v>1.6472230020011293E-8</v>
      </c>
      <c r="E191" s="135">
        <v>0</v>
      </c>
      <c r="F191" s="135">
        <v>0</v>
      </c>
      <c r="G191" s="135">
        <v>0</v>
      </c>
      <c r="H191" s="135">
        <v>0</v>
      </c>
      <c r="I191" s="135">
        <v>-1.6472230020011293E-8</v>
      </c>
      <c r="J191" s="187"/>
    </row>
    <row r="192" spans="2:10">
      <c r="B192" s="163" t="s">
        <v>303</v>
      </c>
      <c r="C192" s="131">
        <v>8.1049444514548113E-12</v>
      </c>
      <c r="D192" s="131">
        <v>0</v>
      </c>
      <c r="E192" s="131">
        <v>0</v>
      </c>
      <c r="F192" s="131">
        <v>0</v>
      </c>
      <c r="G192" s="131">
        <v>0</v>
      </c>
      <c r="H192" s="131">
        <v>0</v>
      </c>
      <c r="I192" s="131">
        <v>0</v>
      </c>
      <c r="J192" s="187"/>
    </row>
    <row r="193" spans="2:10">
      <c r="B193" s="133" t="s">
        <v>322</v>
      </c>
      <c r="C193" s="131">
        <v>3.178200949262236E-3</v>
      </c>
      <c r="D193" s="131">
        <v>4.550420721950851E-3</v>
      </c>
      <c r="E193" s="131">
        <v>4.0968832967901376E-3</v>
      </c>
      <c r="F193" s="131">
        <v>3.9821003173771347E-3</v>
      </c>
      <c r="G193" s="131">
        <v>3.882820796227854E-3</v>
      </c>
      <c r="H193" s="131">
        <v>3.9489492526115786E-3</v>
      </c>
      <c r="I193" s="131">
        <v>-4.5353742516071344E-4</v>
      </c>
      <c r="J193" s="187"/>
    </row>
    <row r="194" spans="2:10">
      <c r="B194" s="163" t="s">
        <v>305</v>
      </c>
      <c r="C194" s="131">
        <v>1.5580673802418404E-3</v>
      </c>
      <c r="D194" s="131">
        <v>2.7781421986932319E-3</v>
      </c>
      <c r="E194" s="131">
        <v>2.30088652662311E-3</v>
      </c>
      <c r="F194" s="131">
        <v>2.1970911077530127E-3</v>
      </c>
      <c r="G194" s="131">
        <v>2.0988810553603872E-3</v>
      </c>
      <c r="H194" s="131">
        <v>2.175768105882602E-3</v>
      </c>
      <c r="I194" s="131">
        <v>-4.7725567207012199E-4</v>
      </c>
      <c r="J194" s="187"/>
    </row>
    <row r="195" spans="2:10">
      <c r="B195" s="144" t="s">
        <v>306</v>
      </c>
      <c r="C195" s="135">
        <v>1.1914275078847411E-3</v>
      </c>
      <c r="D195" s="135">
        <v>2.2165036076357112E-3</v>
      </c>
      <c r="E195" s="135">
        <v>2.1879804508857944E-3</v>
      </c>
      <c r="F195" s="135">
        <v>2.0906088308509279E-3</v>
      </c>
      <c r="G195" s="135">
        <v>1.9980959218163425E-3</v>
      </c>
      <c r="H195" s="135">
        <v>1.6884599810007058E-3</v>
      </c>
      <c r="I195" s="135">
        <v>-2.8523156749916782E-5</v>
      </c>
      <c r="J195" s="188"/>
    </row>
    <row r="196" spans="2:10">
      <c r="B196" s="144" t="s">
        <v>307</v>
      </c>
      <c r="C196" s="135">
        <v>1.2780803435688765E-4</v>
      </c>
      <c r="D196" s="135">
        <v>5.0036997957123379E-5</v>
      </c>
      <c r="E196" s="135">
        <v>7.6305413572685249E-5</v>
      </c>
      <c r="F196" s="135">
        <v>6.9876752355938867E-5</v>
      </c>
      <c r="G196" s="135">
        <v>6.3989699959650977E-5</v>
      </c>
      <c r="H196" s="135">
        <v>5.8598626336676721E-5</v>
      </c>
      <c r="I196" s="135">
        <v>2.626841561556187E-5</v>
      </c>
      <c r="J196" s="188"/>
    </row>
    <row r="197" spans="2:10">
      <c r="B197" s="144" t="s">
        <v>308</v>
      </c>
      <c r="C197" s="135">
        <v>2.3883113456803031E-4</v>
      </c>
      <c r="D197" s="135">
        <v>5.1160084839956238E-4</v>
      </c>
      <c r="E197" s="135">
        <v>3.6600662164630516E-5</v>
      </c>
      <c r="F197" s="135">
        <v>3.6605524546146305E-5</v>
      </c>
      <c r="G197" s="135">
        <v>3.6795433584393957E-5</v>
      </c>
      <c r="H197" s="135">
        <v>4.2870949854521942E-4</v>
      </c>
      <c r="I197" s="135">
        <v>-4.7500018623493188E-4</v>
      </c>
      <c r="J197" s="188"/>
    </row>
    <row r="198" spans="2:10">
      <c r="B198" s="144" t="s">
        <v>309</v>
      </c>
      <c r="C198" s="135">
        <v>0</v>
      </c>
      <c r="D198" s="135">
        <v>0</v>
      </c>
      <c r="E198" s="135">
        <v>0</v>
      </c>
      <c r="F198" s="135">
        <v>0</v>
      </c>
      <c r="G198" s="135">
        <v>0</v>
      </c>
      <c r="H198" s="135">
        <v>0</v>
      </c>
      <c r="I198" s="135">
        <v>0</v>
      </c>
      <c r="J198" s="188"/>
    </row>
    <row r="199" spans="2:10">
      <c r="B199" s="144" t="s">
        <v>249</v>
      </c>
      <c r="C199" s="135">
        <v>7.0343218141398876E-10</v>
      </c>
      <c r="D199" s="135">
        <v>7.447008351258904E-10</v>
      </c>
      <c r="E199" s="135">
        <v>0</v>
      </c>
      <c r="F199" s="135">
        <v>0</v>
      </c>
      <c r="G199" s="135">
        <v>0</v>
      </c>
      <c r="H199" s="135">
        <v>0</v>
      </c>
      <c r="I199" s="135">
        <v>-7.447008351258904E-10</v>
      </c>
      <c r="J199" s="199"/>
    </row>
    <row r="200" spans="2:10">
      <c r="B200" s="163" t="s">
        <v>310</v>
      </c>
      <c r="C200" s="131">
        <v>1.6924190392580475E-4</v>
      </c>
      <c r="D200" s="131">
        <v>2.1262624239695219E-4</v>
      </c>
      <c r="E200" s="131">
        <v>1.8590181548761223E-4</v>
      </c>
      <c r="F200" s="131">
        <v>1.9482858028287825E-4</v>
      </c>
      <c r="G200" s="131">
        <v>2.0507080542304812E-4</v>
      </c>
      <c r="H200" s="131">
        <v>2.0404865005154072E-4</v>
      </c>
      <c r="I200" s="131">
        <v>-2.6724426909339961E-5</v>
      </c>
      <c r="J200" s="187"/>
    </row>
    <row r="201" spans="2:10">
      <c r="B201" s="120" t="s">
        <v>311</v>
      </c>
      <c r="C201" s="135">
        <v>1.2360243032573381E-4</v>
      </c>
      <c r="D201" s="135">
        <v>1.3551358197187878E-4</v>
      </c>
      <c r="E201" s="135">
        <v>1.1604885205875778E-4</v>
      </c>
      <c r="F201" s="135">
        <v>1.2642127772619823E-4</v>
      </c>
      <c r="G201" s="135">
        <v>1.3772078895183106E-4</v>
      </c>
      <c r="H201" s="135">
        <v>1.3764242978143163E-4</v>
      </c>
      <c r="I201" s="135">
        <v>-1.9464729913121009E-5</v>
      </c>
      <c r="J201" s="187"/>
    </row>
    <row r="202" spans="2:10">
      <c r="B202" s="163" t="s">
        <v>312</v>
      </c>
      <c r="C202" s="131">
        <v>1.4508916650945907E-3</v>
      </c>
      <c r="D202" s="131">
        <v>1.5596522808606665E-3</v>
      </c>
      <c r="E202" s="131">
        <v>1.6100949546794157E-3</v>
      </c>
      <c r="F202" s="131">
        <v>1.5901806293412437E-3</v>
      </c>
      <c r="G202" s="131">
        <v>1.5788689354444185E-3</v>
      </c>
      <c r="H202" s="131">
        <v>1.5691324966774359E-3</v>
      </c>
      <c r="I202" s="131">
        <v>5.0442673818749213E-5</v>
      </c>
      <c r="J202" s="187"/>
    </row>
    <row r="203" spans="2:10">
      <c r="B203" s="155" t="s">
        <v>313</v>
      </c>
      <c r="C203" s="135">
        <v>1.3722392691890462E-3</v>
      </c>
      <c r="D203" s="135">
        <v>1.3470173693317989E-3</v>
      </c>
      <c r="E203" s="135">
        <v>1.3609015568584709E-3</v>
      </c>
      <c r="F203" s="135">
        <v>1.361082352018545E-3</v>
      </c>
      <c r="G203" s="135">
        <v>1.3681436315290145E-3</v>
      </c>
      <c r="H203" s="135">
        <v>1.3752415448759678E-3</v>
      </c>
      <c r="I203" s="135">
        <v>1.3884187526671957E-5</v>
      </c>
      <c r="J203" s="187"/>
    </row>
    <row r="204" spans="2:10">
      <c r="B204" s="166" t="s">
        <v>314</v>
      </c>
      <c r="C204" s="131">
        <v>3.7465005780187025E-4</v>
      </c>
      <c r="D204" s="131">
        <v>7.7376080641973475E-6</v>
      </c>
      <c r="E204" s="131">
        <v>0</v>
      </c>
      <c r="F204" s="131">
        <v>0</v>
      </c>
      <c r="G204" s="131">
        <v>0</v>
      </c>
      <c r="H204" s="131">
        <v>0</v>
      </c>
      <c r="I204" s="131">
        <v>-7.7376080641973475E-6</v>
      </c>
      <c r="J204" s="200"/>
    </row>
    <row r="205" spans="2:10">
      <c r="B205" s="120" t="s">
        <v>315</v>
      </c>
      <c r="C205" s="135">
        <v>1.7698780850069976E-5</v>
      </c>
      <c r="D205" s="135">
        <v>7.7376080641973475E-6</v>
      </c>
      <c r="E205" s="135">
        <v>0</v>
      </c>
      <c r="F205" s="135">
        <v>0</v>
      </c>
      <c r="G205" s="135">
        <v>0</v>
      </c>
      <c r="H205" s="135">
        <v>0</v>
      </c>
      <c r="I205" s="135">
        <v>-7.7376080641973475E-6</v>
      </c>
      <c r="J205" s="200"/>
    </row>
    <row r="206" spans="2:10">
      <c r="B206" s="167" t="s">
        <v>316</v>
      </c>
      <c r="C206" s="135">
        <v>3.569512769518003E-4</v>
      </c>
      <c r="D206" s="135">
        <v>0</v>
      </c>
      <c r="E206" s="135">
        <v>0</v>
      </c>
      <c r="F206" s="135">
        <v>0</v>
      </c>
      <c r="G206" s="135">
        <v>0</v>
      </c>
      <c r="H206" s="135">
        <v>0</v>
      </c>
      <c r="I206" s="135">
        <v>0</v>
      </c>
      <c r="J206" s="199"/>
    </row>
    <row r="207" spans="2:10">
      <c r="B207" s="155" t="s">
        <v>317</v>
      </c>
      <c r="C207" s="135">
        <v>3.569512769518003E-4</v>
      </c>
      <c r="D207" s="135">
        <v>0</v>
      </c>
      <c r="E207" s="135">
        <v>0</v>
      </c>
      <c r="F207" s="135">
        <v>0</v>
      </c>
      <c r="G207" s="135">
        <v>0</v>
      </c>
      <c r="H207" s="135">
        <v>0</v>
      </c>
      <c r="I207" s="135">
        <v>0</v>
      </c>
      <c r="J207" s="199"/>
    </row>
    <row r="208" spans="2:10">
      <c r="B208" s="169" t="s">
        <v>225</v>
      </c>
      <c r="C208" s="171">
        <v>0.16371032602215735</v>
      </c>
      <c r="D208" s="171">
        <v>0.16012517032853832</v>
      </c>
      <c r="E208" s="171">
        <v>0.1547536104758081</v>
      </c>
      <c r="F208" s="171">
        <v>0.15491908477993158</v>
      </c>
      <c r="G208" s="171">
        <v>0.15496162316324247</v>
      </c>
      <c r="H208" s="171">
        <v>0.15496437716907599</v>
      </c>
      <c r="I208" s="171">
        <v>-5.3715598527302177E-3</v>
      </c>
      <c r="J208" s="187"/>
    </row>
    <row r="209" spans="2:10">
      <c r="B209" s="133" t="s">
        <v>227</v>
      </c>
      <c r="C209" s="201">
        <v>8.3799352961055811E-5</v>
      </c>
      <c r="D209" s="201">
        <v>1.8467611182257853E-4</v>
      </c>
      <c r="E209" s="201">
        <v>2.4638952419526024E-4</v>
      </c>
      <c r="F209" s="201">
        <v>8.0915220071571745E-5</v>
      </c>
      <c r="G209" s="201">
        <v>3.837683675491453E-5</v>
      </c>
      <c r="H209" s="201">
        <v>3.5622830924154514E-5</v>
      </c>
      <c r="I209" s="201">
        <v>6.1713412372681707E-5</v>
      </c>
      <c r="J209" s="187"/>
    </row>
    <row r="210" spans="2:10">
      <c r="B210" s="173" t="s">
        <v>228</v>
      </c>
      <c r="C210" s="175">
        <v>0.16379412537511839</v>
      </c>
      <c r="D210" s="175">
        <v>0.16030984644036089</v>
      </c>
      <c r="E210" s="175">
        <v>0.15500000000000339</v>
      </c>
      <c r="F210" s="175">
        <v>0.15500000000000314</v>
      </c>
      <c r="G210" s="175">
        <v>0.15499999999999739</v>
      </c>
      <c r="H210" s="175">
        <v>0.15500000000000014</v>
      </c>
      <c r="I210" s="175">
        <v>-5.3098464403575074E-3</v>
      </c>
      <c r="J210" s="202"/>
    </row>
    <row r="212" spans="2:10">
      <c r="C212" s="127">
        <v>7402888.4910161477</v>
      </c>
      <c r="D212" s="127">
        <v>7968099.0273052305</v>
      </c>
      <c r="E212" s="127">
        <v>8659730.0228753239</v>
      </c>
      <c r="F212" s="127">
        <v>9456425.1849798542</v>
      </c>
      <c r="G212" s="127">
        <v>10326416.301998001</v>
      </c>
      <c r="H212" s="127">
        <v>11276446.601781817</v>
      </c>
    </row>
    <row r="215" spans="2:10">
      <c r="E215" s="203"/>
      <c r="F215" s="203"/>
      <c r="G215" s="203"/>
      <c r="H215" s="203"/>
    </row>
  </sheetData>
  <mergeCells count="22">
    <mergeCell ref="B4:J4"/>
    <mergeCell ref="B5:J5"/>
    <mergeCell ref="B6:J6"/>
    <mergeCell ref="B7:B8"/>
    <mergeCell ref="C7:C8"/>
    <mergeCell ref="D7:D8"/>
    <mergeCell ref="E7:E8"/>
    <mergeCell ref="F7:F8"/>
    <mergeCell ref="G7:G8"/>
    <mergeCell ref="H7:H8"/>
    <mergeCell ref="H115:H116"/>
    <mergeCell ref="I115:I116"/>
    <mergeCell ref="I7:J7"/>
    <mergeCell ref="B112:I112"/>
    <mergeCell ref="B113:I113"/>
    <mergeCell ref="B114:I114"/>
    <mergeCell ref="B115:B116"/>
    <mergeCell ref="C115:C116"/>
    <mergeCell ref="D115:D116"/>
    <mergeCell ref="E115:E116"/>
    <mergeCell ref="F115:F116"/>
    <mergeCell ref="G115:G116"/>
  </mergeCells>
  <printOptions horizontalCentered="1"/>
  <pageMargins left="0" right="0" top="0" bottom="0" header="0" footer="0"/>
  <pageSetup scale="60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03BF1-6866-4E02-B701-3D02E0995F63}">
  <dimension ref="C3:P38"/>
  <sheetViews>
    <sheetView showGridLines="0" topLeftCell="B1" workbookViewId="0">
      <selection activeCell="C7" sqref="C7:M30"/>
    </sheetView>
  </sheetViews>
  <sheetFormatPr defaultColWidth="9.140625" defaultRowHeight="15"/>
  <cols>
    <col min="1" max="2" width="9.140625" style="76"/>
    <col min="3" max="3" width="66" style="76" customWidth="1"/>
    <col min="4" max="4" width="14.5703125" style="76" customWidth="1"/>
    <col min="5" max="5" width="15.28515625" style="76" customWidth="1"/>
    <col min="6" max="7" width="13.42578125" style="76" customWidth="1"/>
    <col min="8" max="8" width="12.28515625" style="76" customWidth="1"/>
    <col min="9" max="9" width="8.85546875" style="76" customWidth="1"/>
    <col min="10" max="10" width="9.28515625" style="76" bestFit="1" customWidth="1"/>
    <col min="11" max="11" width="9.85546875" style="76" customWidth="1"/>
    <col min="12" max="12" width="10" style="76" customWidth="1"/>
    <col min="13" max="13" width="10.85546875" style="76" customWidth="1"/>
    <col min="14" max="14" width="9.140625" style="76"/>
    <col min="15" max="15" width="16.42578125" style="76" bestFit="1" customWidth="1"/>
    <col min="16" max="16" width="13.140625" style="76" bestFit="1" customWidth="1"/>
    <col min="17" max="16384" width="9.140625" style="76"/>
  </cols>
  <sheetData>
    <row r="3" spans="3:16">
      <c r="O3" s="267" t="s">
        <v>90</v>
      </c>
      <c r="P3" s="268">
        <v>7968099027305.2305</v>
      </c>
    </row>
    <row r="4" spans="3:16" ht="15" customHeight="1">
      <c r="C4" s="319" t="s">
        <v>329</v>
      </c>
      <c r="D4" s="319"/>
      <c r="E4" s="319"/>
      <c r="F4" s="319"/>
      <c r="G4" s="319"/>
      <c r="H4" s="319"/>
      <c r="I4" s="319"/>
      <c r="J4" s="319"/>
      <c r="K4" s="319"/>
      <c r="L4" s="319"/>
      <c r="M4" s="319"/>
      <c r="O4" s="267" t="s">
        <v>91</v>
      </c>
      <c r="P4" s="269">
        <v>8659730022875.3242</v>
      </c>
    </row>
    <row r="5" spans="3:16" ht="15" customHeight="1">
      <c r="C5" s="319" t="s">
        <v>232</v>
      </c>
      <c r="D5" s="319"/>
      <c r="E5" s="319"/>
      <c r="F5" s="319"/>
      <c r="G5" s="319"/>
      <c r="H5" s="319"/>
      <c r="I5" s="319"/>
      <c r="J5" s="319"/>
      <c r="K5" s="319"/>
      <c r="L5" s="319"/>
      <c r="M5" s="319"/>
      <c r="O5" s="267" t="s">
        <v>93</v>
      </c>
      <c r="P5" s="269">
        <v>9456425184979.8535</v>
      </c>
    </row>
    <row r="6" spans="3:16" ht="15" customHeight="1">
      <c r="C6" s="324" t="s">
        <v>92</v>
      </c>
      <c r="D6" s="324"/>
      <c r="E6" s="324"/>
      <c r="F6" s="324"/>
      <c r="G6" s="324"/>
      <c r="H6" s="324"/>
      <c r="I6" s="324"/>
      <c r="J6" s="324"/>
      <c r="K6" s="324"/>
      <c r="L6" s="324"/>
      <c r="M6" s="324"/>
      <c r="O6" s="267" t="s">
        <v>99</v>
      </c>
      <c r="P6" s="269">
        <v>10326416301998</v>
      </c>
    </row>
    <row r="7" spans="3:16" ht="15" customHeight="1">
      <c r="C7" s="322" t="s">
        <v>94</v>
      </c>
      <c r="D7" s="322" t="s">
        <v>95</v>
      </c>
      <c r="E7" s="322" t="s">
        <v>28</v>
      </c>
      <c r="F7" s="326" t="s">
        <v>61</v>
      </c>
      <c r="G7" s="327"/>
      <c r="H7" s="328"/>
      <c r="I7" s="322" t="s">
        <v>97</v>
      </c>
      <c r="J7" s="322" t="s">
        <v>98</v>
      </c>
      <c r="K7" s="326" t="s">
        <v>61</v>
      </c>
      <c r="L7" s="327"/>
      <c r="M7" s="328"/>
      <c r="O7" s="267" t="s">
        <v>103</v>
      </c>
      <c r="P7" s="269">
        <v>11276446601781.816</v>
      </c>
    </row>
    <row r="8" spans="3:16" ht="15" customHeight="1">
      <c r="C8" s="325"/>
      <c r="D8" s="325"/>
      <c r="E8" s="325"/>
      <c r="F8" s="320">
        <v>2027</v>
      </c>
      <c r="G8" s="320">
        <v>2028</v>
      </c>
      <c r="H8" s="320">
        <v>2029</v>
      </c>
      <c r="I8" s="325"/>
      <c r="J8" s="325"/>
      <c r="K8" s="322" t="s">
        <v>100</v>
      </c>
      <c r="L8" s="322" t="s">
        <v>101</v>
      </c>
      <c r="M8" s="322" t="s">
        <v>102</v>
      </c>
    </row>
    <row r="9" spans="3:16">
      <c r="C9" s="325"/>
      <c r="D9" s="323"/>
      <c r="E9" s="323"/>
      <c r="F9" s="321"/>
      <c r="G9" s="321"/>
      <c r="H9" s="321"/>
      <c r="I9" s="323"/>
      <c r="J9" s="323"/>
      <c r="K9" s="323"/>
      <c r="L9" s="323"/>
      <c r="M9" s="323"/>
    </row>
    <row r="10" spans="3:16">
      <c r="C10" s="323"/>
      <c r="D10" s="274">
        <v>1</v>
      </c>
      <c r="E10" s="274">
        <v>2</v>
      </c>
      <c r="F10" s="274">
        <v>3</v>
      </c>
      <c r="G10" s="274">
        <v>4</v>
      </c>
      <c r="H10" s="274">
        <v>5</v>
      </c>
      <c r="I10" s="274" t="s">
        <v>104</v>
      </c>
      <c r="J10" s="274" t="s">
        <v>105</v>
      </c>
      <c r="K10" s="274" t="s">
        <v>106</v>
      </c>
      <c r="L10" s="274" t="s">
        <v>107</v>
      </c>
      <c r="M10" s="274" t="s">
        <v>108</v>
      </c>
    </row>
    <row r="11" spans="3:16">
      <c r="C11" s="101" t="s">
        <v>109</v>
      </c>
      <c r="D11" s="102">
        <v>1347619024059.9702</v>
      </c>
      <c r="E11" s="102">
        <v>1407548685833</v>
      </c>
      <c r="F11" s="102">
        <v>1508886749789.4739</v>
      </c>
      <c r="G11" s="102">
        <v>1619585055042.9844</v>
      </c>
      <c r="H11" s="102">
        <v>1733846673839.9387</v>
      </c>
      <c r="I11" s="103">
        <f>D11/$P$3</f>
        <v>0.16912679165280503</v>
      </c>
      <c r="J11" s="103">
        <f>E11/$P$4</f>
        <v>0.16253955748214494</v>
      </c>
      <c r="K11" s="103">
        <f>F11/$P$5</f>
        <v>0.15956206708917017</v>
      </c>
      <c r="L11" s="103">
        <f>G11/$P$6</f>
        <v>0.15683902407940109</v>
      </c>
      <c r="M11" s="103">
        <f>H11/$P$7</f>
        <v>0.15375824806069402</v>
      </c>
    </row>
    <row r="12" spans="3:16">
      <c r="C12" s="104" t="s">
        <v>110</v>
      </c>
      <c r="D12" s="105">
        <v>525424302605.82007</v>
      </c>
      <c r="E12" s="105">
        <v>542875526449</v>
      </c>
      <c r="F12" s="105">
        <v>579216468989.83667</v>
      </c>
      <c r="G12" s="105">
        <v>618685448743.33447</v>
      </c>
      <c r="H12" s="105">
        <v>653603333534.81055</v>
      </c>
      <c r="I12" s="106">
        <f t="shared" ref="I12:I30" si="0">D12/$P$3</f>
        <v>6.5940985523057161E-2</v>
      </c>
      <c r="J12" s="106">
        <f t="shared" ref="J12:J30" si="1">E12/$P$4</f>
        <v>6.2689659494574737E-2</v>
      </c>
      <c r="K12" s="106">
        <f t="shared" ref="K12:K30" si="2">F12/$P$5</f>
        <v>6.1251102574135227E-2</v>
      </c>
      <c r="L12" s="106">
        <f t="shared" ref="L12:L30" si="3">G12/$P$6</f>
        <v>5.9912890459745315E-2</v>
      </c>
      <c r="M12" s="106">
        <f t="shared" ref="M12:M30" si="4">H12/$P$7</f>
        <v>5.7961816928351631E-2</v>
      </c>
    </row>
    <row r="13" spans="3:16">
      <c r="C13" s="107" t="s">
        <v>111</v>
      </c>
      <c r="D13" s="71">
        <v>360639473405.8501</v>
      </c>
      <c r="E13" s="71">
        <v>376964195660</v>
      </c>
      <c r="F13" s="71">
        <v>403840498858.92999</v>
      </c>
      <c r="G13" s="71">
        <v>433217573013.75775</v>
      </c>
      <c r="H13" s="71">
        <v>456723896116.8952</v>
      </c>
      <c r="I13" s="108">
        <f t="shared" si="0"/>
        <v>4.5260415585951431E-2</v>
      </c>
      <c r="J13" s="108">
        <f t="shared" si="1"/>
        <v>4.3530709925623648E-2</v>
      </c>
      <c r="K13" s="108">
        <f t="shared" si="2"/>
        <v>4.2705408329182522E-2</v>
      </c>
      <c r="L13" s="108">
        <f t="shared" si="3"/>
        <v>4.1952363757592932E-2</v>
      </c>
      <c r="M13" s="108">
        <f t="shared" si="4"/>
        <v>4.0502466091111293E-2</v>
      </c>
    </row>
    <row r="14" spans="3:16">
      <c r="C14" s="107" t="s">
        <v>112</v>
      </c>
      <c r="D14" s="71">
        <v>164114126682.29004</v>
      </c>
      <c r="E14" s="71">
        <v>161794237426</v>
      </c>
      <c r="F14" s="71">
        <v>171257216573.04657</v>
      </c>
      <c r="G14" s="71">
        <v>181346366317.03378</v>
      </c>
      <c r="H14" s="71">
        <v>192755033698.21704</v>
      </c>
      <c r="I14" s="108">
        <f t="shared" si="0"/>
        <v>2.0596396470463116E-2</v>
      </c>
      <c r="J14" s="108">
        <f t="shared" si="1"/>
        <v>1.8683519809348379E-2</v>
      </c>
      <c r="K14" s="108">
        <f t="shared" si="2"/>
        <v>1.8110143444592951E-2</v>
      </c>
      <c r="L14" s="108">
        <f t="shared" si="3"/>
        <v>1.7561403783609431E-2</v>
      </c>
      <c r="M14" s="108">
        <f t="shared" si="4"/>
        <v>1.7093596990718635E-2</v>
      </c>
    </row>
    <row r="15" spans="3:16">
      <c r="C15" s="107" t="s">
        <v>113</v>
      </c>
      <c r="D15" s="71">
        <v>402393106.47999996</v>
      </c>
      <c r="E15" s="71">
        <v>315596345</v>
      </c>
      <c r="F15" s="71">
        <v>317206539.860053</v>
      </c>
      <c r="G15" s="71">
        <v>319911394.54296702</v>
      </c>
      <c r="H15" s="71">
        <v>322729201.69824493</v>
      </c>
      <c r="I15" s="108">
        <f t="shared" si="0"/>
        <v>5.05005152547768E-5</v>
      </c>
      <c r="J15" s="108">
        <f t="shared" si="1"/>
        <v>3.6444132111085294E-5</v>
      </c>
      <c r="K15" s="108">
        <f t="shared" si="2"/>
        <v>3.3544022572492733E-5</v>
      </c>
      <c r="L15" s="108">
        <f t="shared" si="3"/>
        <v>3.0979904856350712E-5</v>
      </c>
      <c r="M15" s="108">
        <f t="shared" si="4"/>
        <v>2.8619760558902463E-5</v>
      </c>
    </row>
    <row r="16" spans="3:16">
      <c r="C16" s="107" t="s">
        <v>114</v>
      </c>
      <c r="D16" s="71">
        <v>33321065.199999809</v>
      </c>
      <c r="E16" s="71">
        <v>3385145672</v>
      </c>
      <c r="F16" s="71">
        <v>3385195672</v>
      </c>
      <c r="G16" s="71">
        <v>3385246672</v>
      </c>
      <c r="H16" s="71">
        <v>3385323172</v>
      </c>
      <c r="I16" s="108">
        <f t="shared" si="0"/>
        <v>4.1818086203264497E-6</v>
      </c>
      <c r="J16" s="108">
        <f t="shared" si="1"/>
        <v>3.9090660598631652E-4</v>
      </c>
      <c r="K16" s="108">
        <f t="shared" si="2"/>
        <v>3.5797836981535977E-4</v>
      </c>
      <c r="L16" s="108">
        <f t="shared" si="3"/>
        <v>3.2782395876728386E-4</v>
      </c>
      <c r="M16" s="108">
        <f t="shared" si="4"/>
        <v>3.0021187449821981E-4</v>
      </c>
    </row>
    <row r="17" spans="3:13">
      <c r="C17" s="107" t="s">
        <v>115</v>
      </c>
      <c r="D17" s="71">
        <v>234988346</v>
      </c>
      <c r="E17" s="71">
        <v>416351346</v>
      </c>
      <c r="F17" s="71">
        <v>416351346</v>
      </c>
      <c r="G17" s="71">
        <v>416351346</v>
      </c>
      <c r="H17" s="71">
        <v>416351346</v>
      </c>
      <c r="I17" s="108">
        <f t="shared" si="0"/>
        <v>2.9491142767520529E-5</v>
      </c>
      <c r="J17" s="108">
        <f t="shared" si="1"/>
        <v>4.807902150530984E-5</v>
      </c>
      <c r="K17" s="108">
        <f t="shared" si="2"/>
        <v>4.4028407971895462E-5</v>
      </c>
      <c r="L17" s="108">
        <f t="shared" si="3"/>
        <v>4.0319054919318189E-5</v>
      </c>
      <c r="M17" s="108">
        <f t="shared" si="4"/>
        <v>3.6922211464577094E-5</v>
      </c>
    </row>
    <row r="18" spans="3:13">
      <c r="C18" s="104" t="s">
        <v>116</v>
      </c>
      <c r="D18" s="105">
        <v>92433313677.860001</v>
      </c>
      <c r="E18" s="105">
        <v>101897864549</v>
      </c>
      <c r="F18" s="105">
        <v>107944443737.50298</v>
      </c>
      <c r="G18" s="105">
        <v>114904303798.87643</v>
      </c>
      <c r="H18" s="105">
        <v>123455241781.51761</v>
      </c>
      <c r="I18" s="106">
        <f t="shared" si="0"/>
        <v>1.1600422304128976E-2</v>
      </c>
      <c r="J18" s="106">
        <f t="shared" si="1"/>
        <v>1.1766863895274931E-2</v>
      </c>
      <c r="K18" s="106">
        <f t="shared" si="2"/>
        <v>1.1414931290204348E-2</v>
      </c>
      <c r="L18" s="106">
        <f t="shared" si="3"/>
        <v>1.1127219786465924E-2</v>
      </c>
      <c r="M18" s="106">
        <f t="shared" si="4"/>
        <v>1.0948062465174994E-2</v>
      </c>
    </row>
    <row r="19" spans="3:13">
      <c r="C19" s="104" t="s">
        <v>117</v>
      </c>
      <c r="D19" s="105">
        <v>295128665637</v>
      </c>
      <c r="E19" s="105">
        <v>324257115564</v>
      </c>
      <c r="F19" s="105">
        <v>352319036257.91687</v>
      </c>
      <c r="G19" s="105">
        <v>386447640876.28534</v>
      </c>
      <c r="H19" s="105">
        <v>422110390104.72986</v>
      </c>
      <c r="I19" s="106">
        <f t="shared" si="0"/>
        <v>3.7038779842676096E-2</v>
      </c>
      <c r="J19" s="106">
        <f t="shared" si="1"/>
        <v>3.7444252269695541E-2</v>
      </c>
      <c r="K19" s="106">
        <f t="shared" si="2"/>
        <v>3.7257106080374226E-2</v>
      </c>
      <c r="L19" s="106">
        <f t="shared" si="3"/>
        <v>3.7423209521536889E-2</v>
      </c>
      <c r="M19" s="106">
        <f t="shared" si="4"/>
        <v>3.7432925903983907E-2</v>
      </c>
    </row>
    <row r="20" spans="3:13">
      <c r="C20" s="104" t="s">
        <v>118</v>
      </c>
      <c r="D20" s="105">
        <v>15885270116</v>
      </c>
      <c r="E20" s="105">
        <v>13786016885</v>
      </c>
      <c r="F20" s="105">
        <v>8288877053.8499994</v>
      </c>
      <c r="G20" s="105">
        <v>6291794426.0769997</v>
      </c>
      <c r="H20" s="105">
        <v>4296170484.4174986</v>
      </c>
      <c r="I20" s="106">
        <f t="shared" si="0"/>
        <v>1.9936085208735561E-3</v>
      </c>
      <c r="J20" s="106">
        <f t="shared" si="1"/>
        <v>1.5919684388061991E-3</v>
      </c>
      <c r="K20" s="106">
        <f t="shared" si="2"/>
        <v>8.7653387952729396E-4</v>
      </c>
      <c r="L20" s="106">
        <f t="shared" si="3"/>
        <v>6.0929118506094278E-4</v>
      </c>
      <c r="M20" s="106">
        <f t="shared" si="4"/>
        <v>3.8098619504291816E-4</v>
      </c>
    </row>
    <row r="21" spans="3:13">
      <c r="C21" s="104" t="s">
        <v>119</v>
      </c>
      <c r="D21" s="105">
        <v>416759328549.39996</v>
      </c>
      <c r="E21" s="105">
        <v>424672198458</v>
      </c>
      <c r="F21" s="105">
        <v>461057237512.91919</v>
      </c>
      <c r="G21" s="105">
        <v>493193632233.2597</v>
      </c>
      <c r="H21" s="105">
        <v>530317218090.60864</v>
      </c>
      <c r="I21" s="106">
        <f t="shared" si="0"/>
        <v>5.2303482564817698E-2</v>
      </c>
      <c r="J21" s="106">
        <f t="shared" si="1"/>
        <v>4.9039888926813727E-2</v>
      </c>
      <c r="K21" s="106">
        <f t="shared" si="2"/>
        <v>4.8755975804180327E-2</v>
      </c>
      <c r="L21" s="106">
        <f t="shared" si="3"/>
        <v>4.776038635376674E-2</v>
      </c>
      <c r="M21" s="106">
        <f t="shared" si="4"/>
        <v>4.7028752657491596E-2</v>
      </c>
    </row>
    <row r="22" spans="3:13">
      <c r="C22" s="104" t="s">
        <v>120</v>
      </c>
      <c r="D22" s="105">
        <v>1988143473.8899999</v>
      </c>
      <c r="E22" s="105">
        <v>59963928</v>
      </c>
      <c r="F22" s="105">
        <v>60686237.448242873</v>
      </c>
      <c r="G22" s="105">
        <v>62234965.151389137</v>
      </c>
      <c r="H22" s="105">
        <v>64319843.854535416</v>
      </c>
      <c r="I22" s="106">
        <f t="shared" si="0"/>
        <v>2.4951289725152673E-4</v>
      </c>
      <c r="J22" s="106">
        <f t="shared" si="1"/>
        <v>6.9244569797904556E-6</v>
      </c>
      <c r="K22" s="106">
        <f t="shared" si="2"/>
        <v>6.4174607487651963E-6</v>
      </c>
      <c r="L22" s="106">
        <f t="shared" si="3"/>
        <v>6.0267728252779857E-6</v>
      </c>
      <c r="M22" s="106">
        <f t="shared" si="4"/>
        <v>5.7039106489780294E-6</v>
      </c>
    </row>
    <row r="23" spans="3:13">
      <c r="C23" s="109" t="s">
        <v>121</v>
      </c>
      <c r="D23" s="82">
        <v>208074094222.48004</v>
      </c>
      <c r="E23" s="82">
        <v>215284720455</v>
      </c>
      <c r="F23" s="82">
        <v>232908916768.44266</v>
      </c>
      <c r="G23" s="82">
        <v>253602580254.30109</v>
      </c>
      <c r="H23" s="82">
        <v>279075510295.26129</v>
      </c>
      <c r="I23" s="110">
        <f t="shared" si="0"/>
        <v>2.6113392103869173E-2</v>
      </c>
      <c r="J23" s="110">
        <f t="shared" si="1"/>
        <v>2.4860442517989512E-2</v>
      </c>
      <c r="K23" s="110">
        <f t="shared" si="2"/>
        <v>2.4629700146984124E-2</v>
      </c>
      <c r="L23" s="110">
        <f t="shared" si="3"/>
        <v>2.4558624486718878E-2</v>
      </c>
      <c r="M23" s="110">
        <f t="shared" si="4"/>
        <v>2.4748532951077332E-2</v>
      </c>
    </row>
    <row r="24" spans="3:13">
      <c r="C24" s="104" t="s">
        <v>122</v>
      </c>
      <c r="D24" s="105">
        <v>64872773537.489998</v>
      </c>
      <c r="E24" s="105">
        <v>65675086633</v>
      </c>
      <c r="F24" s="105">
        <v>71066371965.740036</v>
      </c>
      <c r="G24" s="105">
        <v>77990379614.488663</v>
      </c>
      <c r="H24" s="105">
        <v>87426254114.077179</v>
      </c>
      <c r="I24" s="106">
        <f t="shared" si="0"/>
        <v>8.1415621612109454E-3</v>
      </c>
      <c r="J24" s="106">
        <f t="shared" si="1"/>
        <v>7.583964680136026E-3</v>
      </c>
      <c r="K24" s="106">
        <f t="shared" si="2"/>
        <v>7.5151413536923613E-3</v>
      </c>
      <c r="L24" s="106">
        <f t="shared" si="3"/>
        <v>7.5525116684864568E-3</v>
      </c>
      <c r="M24" s="106">
        <f t="shared" si="4"/>
        <v>7.7529967729606207E-3</v>
      </c>
    </row>
    <row r="25" spans="3:13">
      <c r="C25" s="104" t="s">
        <v>123</v>
      </c>
      <c r="D25" s="105">
        <v>64275839044.110016</v>
      </c>
      <c r="E25" s="105">
        <v>71387716208</v>
      </c>
      <c r="F25" s="105">
        <v>79473060284.697449</v>
      </c>
      <c r="G25" s="105">
        <v>88307074917.004913</v>
      </c>
      <c r="H25" s="105">
        <v>98588977798.677948</v>
      </c>
      <c r="I25" s="106">
        <f t="shared" si="0"/>
        <v>8.0666466146879414E-3</v>
      </c>
      <c r="J25" s="106">
        <f t="shared" si="1"/>
        <v>8.2436422405114257E-3</v>
      </c>
      <c r="K25" s="106">
        <f t="shared" si="2"/>
        <v>8.4041335631702303E-3</v>
      </c>
      <c r="L25" s="106">
        <f t="shared" si="3"/>
        <v>8.5515702964559809E-3</v>
      </c>
      <c r="M25" s="106">
        <f t="shared" si="4"/>
        <v>8.7429117771106804E-3</v>
      </c>
    </row>
    <row r="26" spans="3:13">
      <c r="C26" s="104" t="s">
        <v>124</v>
      </c>
      <c r="D26" s="105">
        <v>108638711.60000001</v>
      </c>
      <c r="E26" s="105">
        <v>16448771</v>
      </c>
      <c r="F26" s="105">
        <v>16599201.930551857</v>
      </c>
      <c r="G26" s="105">
        <v>17296546.368370175</v>
      </c>
      <c r="H26" s="105">
        <v>18183273.139382221</v>
      </c>
      <c r="I26" s="106">
        <f t="shared" si="0"/>
        <v>1.363420700818537E-5</v>
      </c>
      <c r="J26" s="106">
        <f t="shared" si="1"/>
        <v>1.8994554052550532E-6</v>
      </c>
      <c r="K26" s="106">
        <f t="shared" si="2"/>
        <v>1.7553358278472142E-6</v>
      </c>
      <c r="L26" s="106">
        <f t="shared" si="3"/>
        <v>1.6749805414123741E-6</v>
      </c>
      <c r="M26" s="106">
        <f t="shared" si="4"/>
        <v>1.6125002655099738E-6</v>
      </c>
    </row>
    <row r="27" spans="3:13">
      <c r="C27" s="104" t="s">
        <v>125</v>
      </c>
      <c r="D27" s="105">
        <v>4381733428.6900005</v>
      </c>
      <c r="E27" s="105">
        <v>2770222220</v>
      </c>
      <c r="F27" s="105">
        <v>2974757985.4569793</v>
      </c>
      <c r="G27" s="105">
        <v>3203211785.2234383</v>
      </c>
      <c r="H27" s="105">
        <v>3490550842.1928954</v>
      </c>
      <c r="I27" s="106">
        <f t="shared" si="0"/>
        <v>5.4990950961761331E-4</v>
      </c>
      <c r="J27" s="106">
        <f t="shared" si="1"/>
        <v>3.1989706522977631E-4</v>
      </c>
      <c r="K27" s="106">
        <f t="shared" si="2"/>
        <v>3.1457532072288232E-4</v>
      </c>
      <c r="L27" s="106">
        <f t="shared" si="3"/>
        <v>3.1019587933944391E-4</v>
      </c>
      <c r="M27" s="106">
        <f t="shared" si="4"/>
        <v>3.0954350829288241E-4</v>
      </c>
    </row>
    <row r="28" spans="3:13">
      <c r="C28" s="104" t="s">
        <v>126</v>
      </c>
      <c r="D28" s="105">
        <v>72465499397.35997</v>
      </c>
      <c r="E28" s="105">
        <v>72988962348</v>
      </c>
      <c r="F28" s="105">
        <v>76760603156.367645</v>
      </c>
      <c r="G28" s="105">
        <v>81283866524.768173</v>
      </c>
      <c r="H28" s="105">
        <v>86554740840.075104</v>
      </c>
      <c r="I28" s="106">
        <f t="shared" si="0"/>
        <v>9.0944526604192343E-3</v>
      </c>
      <c r="J28" s="106">
        <f t="shared" si="1"/>
        <v>8.4285494068746022E-3</v>
      </c>
      <c r="K28" s="106">
        <f t="shared" si="2"/>
        <v>8.1172960875628367E-3</v>
      </c>
      <c r="L28" s="106">
        <f t="shared" si="3"/>
        <v>7.8714497021625026E-3</v>
      </c>
      <c r="M28" s="106">
        <f t="shared" si="4"/>
        <v>7.6757106113905064E-3</v>
      </c>
    </row>
    <row r="29" spans="3:13">
      <c r="C29" s="104" t="s">
        <v>127</v>
      </c>
      <c r="D29" s="105">
        <v>1969610103.2300007</v>
      </c>
      <c r="E29" s="105">
        <v>2446284275</v>
      </c>
      <c r="F29" s="105">
        <v>2617524174.25</v>
      </c>
      <c r="G29" s="105">
        <v>2800750866.4475002</v>
      </c>
      <c r="H29" s="105">
        <v>2996803427.0988255</v>
      </c>
      <c r="I29" s="106">
        <f t="shared" si="0"/>
        <v>2.471869509252463E-4</v>
      </c>
      <c r="J29" s="106">
        <f t="shared" si="1"/>
        <v>2.8248966983242631E-4</v>
      </c>
      <c r="K29" s="106">
        <f t="shared" si="2"/>
        <v>2.7679848600796356E-4</v>
      </c>
      <c r="L29" s="106">
        <f t="shared" si="3"/>
        <v>2.7122195973307782E-4</v>
      </c>
      <c r="M29" s="106">
        <f t="shared" si="4"/>
        <v>2.6575778105713676E-4</v>
      </c>
    </row>
    <row r="30" spans="3:13">
      <c r="C30" s="275" t="s">
        <v>128</v>
      </c>
      <c r="D30" s="276">
        <v>1555693118282.4509</v>
      </c>
      <c r="E30" s="276">
        <v>1622833406288</v>
      </c>
      <c r="F30" s="276">
        <v>1741795666557.9167</v>
      </c>
      <c r="G30" s="276">
        <v>1873187635297.2854</v>
      </c>
      <c r="H30" s="276">
        <v>2012922184135.2002</v>
      </c>
      <c r="I30" s="277">
        <f t="shared" si="0"/>
        <v>0.19524018375667429</v>
      </c>
      <c r="J30" s="277">
        <f t="shared" si="1"/>
        <v>0.18740000000013443</v>
      </c>
      <c r="K30" s="277">
        <f t="shared" si="2"/>
        <v>0.18419176723615432</v>
      </c>
      <c r="L30" s="277">
        <f t="shared" si="3"/>
        <v>0.18139764856611998</v>
      </c>
      <c r="M30" s="277">
        <f t="shared" si="4"/>
        <v>0.17850678101177136</v>
      </c>
    </row>
    <row r="31" spans="3:13">
      <c r="C31" s="318" t="s">
        <v>53</v>
      </c>
      <c r="D31" s="318"/>
      <c r="E31" s="318"/>
      <c r="F31" s="318"/>
      <c r="G31" s="318"/>
      <c r="H31" s="318"/>
      <c r="I31" s="318"/>
      <c r="J31" s="318"/>
      <c r="K31" s="318"/>
      <c r="L31" s="318"/>
      <c r="M31" s="318"/>
    </row>
    <row r="32" spans="3:13">
      <c r="C32" s="318" t="s">
        <v>129</v>
      </c>
      <c r="D32" s="318"/>
      <c r="E32" s="318"/>
      <c r="F32" s="318"/>
      <c r="G32" s="318"/>
      <c r="H32" s="318"/>
      <c r="I32" s="318"/>
      <c r="J32" s="318"/>
      <c r="K32" s="318"/>
      <c r="L32" s="318"/>
      <c r="M32" s="318"/>
    </row>
    <row r="33" spans="3:13">
      <c r="C33" s="111" t="s">
        <v>130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</row>
    <row r="34" spans="3:13">
      <c r="C34" s="318"/>
      <c r="D34" s="318"/>
      <c r="E34" s="318"/>
      <c r="F34" s="318"/>
      <c r="G34" s="318"/>
      <c r="H34" s="318"/>
      <c r="I34" s="318"/>
      <c r="J34" s="318"/>
      <c r="K34" s="318"/>
      <c r="L34" s="318"/>
      <c r="M34" s="318"/>
    </row>
    <row r="35" spans="3:13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</row>
    <row r="37" spans="3:13">
      <c r="I37" s="270"/>
      <c r="J37" s="270"/>
      <c r="K37" s="270"/>
    </row>
    <row r="38" spans="3:13">
      <c r="I38" s="270"/>
      <c r="J38" s="270"/>
      <c r="K38" s="270"/>
    </row>
  </sheetData>
  <mergeCells count="19">
    <mergeCell ref="C4:M4"/>
    <mergeCell ref="C6:M6"/>
    <mergeCell ref="C7:C10"/>
    <mergeCell ref="D7:D9"/>
    <mergeCell ref="E7:E9"/>
    <mergeCell ref="F7:H7"/>
    <mergeCell ref="I7:I9"/>
    <mergeCell ref="J7:J9"/>
    <mergeCell ref="K7:M7"/>
    <mergeCell ref="F8:F9"/>
    <mergeCell ref="C32:M32"/>
    <mergeCell ref="C34:M34"/>
    <mergeCell ref="C5:M5"/>
    <mergeCell ref="G8:G9"/>
    <mergeCell ref="H8:H9"/>
    <mergeCell ref="K8:K9"/>
    <mergeCell ref="L8:L9"/>
    <mergeCell ref="M8:M9"/>
    <mergeCell ref="C31:M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65D5-15E0-43DF-B45A-049805FD02DF}">
  <dimension ref="D4:Q47"/>
  <sheetViews>
    <sheetView showGridLines="0" topLeftCell="A8" workbookViewId="0">
      <selection activeCell="D7" sqref="D7:N39"/>
    </sheetView>
  </sheetViews>
  <sheetFormatPr defaultColWidth="9.140625" defaultRowHeight="15"/>
  <cols>
    <col min="1" max="3" width="9.140625" style="76"/>
    <col min="4" max="4" width="66" style="76" customWidth="1"/>
    <col min="5" max="5" width="14.5703125" style="76" customWidth="1"/>
    <col min="6" max="6" width="19.5703125" style="76" bestFit="1" customWidth="1"/>
    <col min="7" max="8" width="13.42578125" style="76" customWidth="1"/>
    <col min="9" max="9" width="12.28515625" style="76" customWidth="1"/>
    <col min="10" max="10" width="8.85546875" style="76" customWidth="1"/>
    <col min="11" max="11" width="9.140625" style="76"/>
    <col min="12" max="12" width="8.85546875" style="76" customWidth="1"/>
    <col min="13" max="13" width="11.140625" style="76" customWidth="1"/>
    <col min="14" max="14" width="11" style="76" customWidth="1"/>
    <col min="15" max="15" width="9.140625" style="76"/>
    <col min="16" max="16" width="16.42578125" style="76" bestFit="1" customWidth="1"/>
    <col min="17" max="17" width="11.7109375" style="76" bestFit="1" customWidth="1"/>
    <col min="18" max="16384" width="9.140625" style="76"/>
  </cols>
  <sheetData>
    <row r="4" spans="4:17" ht="15" customHeight="1">
      <c r="D4" s="319" t="s">
        <v>330</v>
      </c>
      <c r="E4" s="319"/>
      <c r="F4" s="319"/>
      <c r="G4" s="319"/>
      <c r="H4" s="319"/>
      <c r="I4" s="319"/>
      <c r="J4" s="319"/>
      <c r="K4" s="319"/>
      <c r="L4" s="319"/>
      <c r="M4" s="319"/>
      <c r="N4" s="319"/>
    </row>
    <row r="5" spans="4:17" ht="15" customHeight="1">
      <c r="D5" s="319" t="s">
        <v>232</v>
      </c>
      <c r="E5" s="319"/>
      <c r="F5" s="319"/>
      <c r="G5" s="319"/>
      <c r="H5" s="319"/>
      <c r="I5" s="319"/>
      <c r="J5" s="319"/>
      <c r="K5" s="319"/>
      <c r="L5" s="319"/>
      <c r="M5" s="319"/>
      <c r="N5" s="319"/>
    </row>
    <row r="6" spans="4:17" ht="15" customHeight="1">
      <c r="D6" s="324" t="s">
        <v>92</v>
      </c>
      <c r="E6" s="324"/>
      <c r="F6" s="324"/>
      <c r="G6" s="324"/>
      <c r="H6" s="324"/>
      <c r="I6" s="324"/>
      <c r="J6" s="324"/>
      <c r="K6" s="324"/>
      <c r="L6" s="324"/>
      <c r="M6" s="324"/>
      <c r="N6" s="324"/>
      <c r="P6" s="267" t="s">
        <v>90</v>
      </c>
      <c r="Q6" s="272">
        <v>7968099027305.2305</v>
      </c>
    </row>
    <row r="7" spans="4:17" ht="15" customHeight="1">
      <c r="D7" s="330" t="s">
        <v>131</v>
      </c>
      <c r="E7" s="330" t="s">
        <v>95</v>
      </c>
      <c r="F7" s="330" t="s">
        <v>96</v>
      </c>
      <c r="G7" s="331" t="s">
        <v>61</v>
      </c>
      <c r="H7" s="331"/>
      <c r="I7" s="331"/>
      <c r="J7" s="330" t="s">
        <v>97</v>
      </c>
      <c r="K7" s="330" t="s">
        <v>98</v>
      </c>
      <c r="L7" s="331" t="s">
        <v>61</v>
      </c>
      <c r="M7" s="331"/>
      <c r="N7" s="331"/>
      <c r="P7" s="267" t="s">
        <v>91</v>
      </c>
      <c r="Q7" s="272">
        <v>8659730022875.3242</v>
      </c>
    </row>
    <row r="8" spans="4:17" ht="15" customHeight="1">
      <c r="D8" s="330"/>
      <c r="E8" s="330"/>
      <c r="F8" s="330"/>
      <c r="G8" s="329">
        <v>2027</v>
      </c>
      <c r="H8" s="329">
        <v>2028</v>
      </c>
      <c r="I8" s="329">
        <v>2029</v>
      </c>
      <c r="J8" s="330"/>
      <c r="K8" s="330"/>
      <c r="L8" s="330" t="s">
        <v>100</v>
      </c>
      <c r="M8" s="330" t="s">
        <v>101</v>
      </c>
      <c r="N8" s="330" t="s">
        <v>102</v>
      </c>
      <c r="P8" s="267" t="s">
        <v>93</v>
      </c>
      <c r="Q8" s="272">
        <v>9456425184979.8535</v>
      </c>
    </row>
    <row r="9" spans="4:17">
      <c r="D9" s="330"/>
      <c r="E9" s="330"/>
      <c r="F9" s="330"/>
      <c r="G9" s="329"/>
      <c r="H9" s="329"/>
      <c r="I9" s="329"/>
      <c r="J9" s="330"/>
      <c r="K9" s="330"/>
      <c r="L9" s="330"/>
      <c r="M9" s="330"/>
      <c r="N9" s="330"/>
      <c r="P9" s="267" t="s">
        <v>99</v>
      </c>
      <c r="Q9" s="272">
        <v>10326416301998</v>
      </c>
    </row>
    <row r="10" spans="4:17">
      <c r="D10" s="330"/>
      <c r="E10" s="274">
        <v>1</v>
      </c>
      <c r="F10" s="274">
        <v>2</v>
      </c>
      <c r="G10" s="274">
        <v>3</v>
      </c>
      <c r="H10" s="274">
        <v>4</v>
      </c>
      <c r="I10" s="274">
        <v>5</v>
      </c>
      <c r="J10" s="274" t="s">
        <v>104</v>
      </c>
      <c r="K10" s="274" t="s">
        <v>105</v>
      </c>
      <c r="L10" s="274" t="s">
        <v>106</v>
      </c>
      <c r="M10" s="274" t="s">
        <v>107</v>
      </c>
      <c r="N10" s="274" t="s">
        <v>108</v>
      </c>
      <c r="P10" s="267" t="s">
        <v>103</v>
      </c>
      <c r="Q10" s="272">
        <v>11276446601781.816</v>
      </c>
    </row>
    <row r="11" spans="4:17">
      <c r="D11" s="109" t="s">
        <v>132</v>
      </c>
      <c r="E11" s="82">
        <v>256481085911.91998</v>
      </c>
      <c r="F11" s="82">
        <v>256969074362</v>
      </c>
      <c r="G11" s="82">
        <v>271446292638.68207</v>
      </c>
      <c r="H11" s="82">
        <v>288119784162.84088</v>
      </c>
      <c r="I11" s="82">
        <v>291850442956.79242</v>
      </c>
      <c r="J11" s="110">
        <f>E11/$Q$6</f>
        <v>3.2188491261592733E-2</v>
      </c>
      <c r="K11" s="110">
        <f>F11/$Q$7</f>
        <v>2.9674028368459174E-2</v>
      </c>
      <c r="L11" s="110">
        <f>G11/$Q$8</f>
        <v>2.8704958515384307E-2</v>
      </c>
      <c r="M11" s="110">
        <f>H11/$Q$9</f>
        <v>2.7901236570047463E-2</v>
      </c>
      <c r="N11" s="110">
        <f>I11/$Q$10</f>
        <v>2.5881419321462179E-2</v>
      </c>
    </row>
    <row r="12" spans="4:17">
      <c r="D12" s="81" t="s">
        <v>133</v>
      </c>
      <c r="E12" s="71">
        <v>105014873589.78</v>
      </c>
      <c r="F12" s="71">
        <v>102151484179</v>
      </c>
      <c r="G12" s="71">
        <v>107501256125.68381</v>
      </c>
      <c r="H12" s="71">
        <v>115720047640.60226</v>
      </c>
      <c r="I12" s="71">
        <v>108551347336.79463</v>
      </c>
      <c r="J12" s="108">
        <f t="shared" ref="J12:J39" si="0">E12/$Q$6</f>
        <v>1.3179413713347823E-2</v>
      </c>
      <c r="K12" s="108">
        <f t="shared" ref="K12:K39" si="1">F12/$Q$7</f>
        <v>1.1796151139719047E-2</v>
      </c>
      <c r="L12" s="108">
        <f t="shared" ref="L12:L39" si="2">G12/$Q$8</f>
        <v>1.1368064995262037E-2</v>
      </c>
      <c r="M12" s="108">
        <f t="shared" ref="M12:M39" si="3">H12/$Q$9</f>
        <v>1.1206215617920831E-2</v>
      </c>
      <c r="N12" s="108">
        <f t="shared" ref="N12:N39" si="4">I12/$Q$10</f>
        <v>9.6263788736109645E-3</v>
      </c>
    </row>
    <row r="13" spans="4:17">
      <c r="D13" s="81" t="s">
        <v>134</v>
      </c>
      <c r="E13" s="71">
        <v>15291970862.400002</v>
      </c>
      <c r="F13" s="71">
        <v>15009549215</v>
      </c>
      <c r="G13" s="71">
        <v>15483250229.453506</v>
      </c>
      <c r="H13" s="71">
        <v>15972695424.727188</v>
      </c>
      <c r="I13" s="71">
        <v>16478500046.257874</v>
      </c>
      <c r="J13" s="108">
        <f t="shared" si="0"/>
        <v>1.9191491985726069E-3</v>
      </c>
      <c r="K13" s="108">
        <f t="shared" si="1"/>
        <v>1.733258331997782E-3</v>
      </c>
      <c r="L13" s="108">
        <f t="shared" si="2"/>
        <v>1.6373259372946113E-3</v>
      </c>
      <c r="M13" s="108">
        <f t="shared" si="3"/>
        <v>1.5467801178649676E-3</v>
      </c>
      <c r="N13" s="108">
        <f t="shared" si="4"/>
        <v>1.4613202747445343E-3</v>
      </c>
    </row>
    <row r="14" spans="4:17">
      <c r="D14" s="81" t="s">
        <v>135</v>
      </c>
      <c r="E14" s="71">
        <v>56118584081.020004</v>
      </c>
      <c r="F14" s="71">
        <v>55750231755</v>
      </c>
      <c r="G14" s="71">
        <v>58513785986.730644</v>
      </c>
      <c r="H14" s="71">
        <v>59792811895.404495</v>
      </c>
      <c r="I14" s="71">
        <v>62800282642.384964</v>
      </c>
      <c r="J14" s="108">
        <f t="shared" si="0"/>
        <v>7.0429074599489532E-3</v>
      </c>
      <c r="K14" s="108">
        <f t="shared" si="1"/>
        <v>6.4378718052100466E-3</v>
      </c>
      <c r="L14" s="108">
        <f t="shared" si="2"/>
        <v>6.187727903740118E-3</v>
      </c>
      <c r="M14" s="108">
        <f t="shared" si="3"/>
        <v>5.7902771055080866E-3</v>
      </c>
      <c r="N14" s="108">
        <f t="shared" si="4"/>
        <v>5.5691553252654744E-3</v>
      </c>
    </row>
    <row r="15" spans="4:17">
      <c r="D15" s="81" t="s">
        <v>136</v>
      </c>
      <c r="E15" s="71">
        <v>80055657378.720001</v>
      </c>
      <c r="F15" s="71">
        <v>84057809213</v>
      </c>
      <c r="G15" s="71">
        <v>89948000296.814102</v>
      </c>
      <c r="H15" s="71">
        <v>96634229202.106918</v>
      </c>
      <c r="I15" s="71">
        <v>104020312931.35497</v>
      </c>
      <c r="J15" s="108">
        <f t="shared" si="0"/>
        <v>1.0047020889723356E-2</v>
      </c>
      <c r="K15" s="108">
        <f t="shared" si="1"/>
        <v>9.7067470915323008E-3</v>
      </c>
      <c r="L15" s="108">
        <f t="shared" si="2"/>
        <v>9.5118396790875408E-3</v>
      </c>
      <c r="M15" s="108">
        <f t="shared" si="3"/>
        <v>9.3579637287535752E-3</v>
      </c>
      <c r="N15" s="108">
        <f t="shared" si="4"/>
        <v>9.2245648478412063E-3</v>
      </c>
    </row>
    <row r="16" spans="4:17">
      <c r="D16" s="109" t="s">
        <v>137</v>
      </c>
      <c r="E16" s="82">
        <v>269277069486.20004</v>
      </c>
      <c r="F16" s="82">
        <v>249200443837</v>
      </c>
      <c r="G16" s="82">
        <v>275803327285.91229</v>
      </c>
      <c r="H16" s="82">
        <v>295821997618.77087</v>
      </c>
      <c r="I16" s="82">
        <v>328726168373.51385</v>
      </c>
      <c r="J16" s="110">
        <f t="shared" si="0"/>
        <v>3.3794392936563208E-2</v>
      </c>
      <c r="K16" s="110">
        <f t="shared" si="1"/>
        <v>2.8776929901823543E-2</v>
      </c>
      <c r="L16" s="110">
        <f t="shared" si="2"/>
        <v>2.9165707113506856E-2</v>
      </c>
      <c r="M16" s="110">
        <f t="shared" si="3"/>
        <v>2.8647111346995952E-2</v>
      </c>
      <c r="N16" s="110">
        <f t="shared" si="4"/>
        <v>2.9151574071354276E-2</v>
      </c>
    </row>
    <row r="17" spans="4:14">
      <c r="D17" s="81" t="s">
        <v>138</v>
      </c>
      <c r="E17" s="71">
        <v>25580701060.890003</v>
      </c>
      <c r="F17" s="71">
        <v>22840302147</v>
      </c>
      <c r="G17" s="71">
        <v>17365800843.738308</v>
      </c>
      <c r="H17" s="71">
        <v>15646325869.529236</v>
      </c>
      <c r="I17" s="71">
        <v>13996763004.729935</v>
      </c>
      <c r="J17" s="108">
        <f t="shared" si="0"/>
        <v>3.2103894508877938E-3</v>
      </c>
      <c r="K17" s="108">
        <f t="shared" si="1"/>
        <v>2.6375305103814592E-3</v>
      </c>
      <c r="L17" s="108">
        <f t="shared" si="2"/>
        <v>1.83640228776106E-3</v>
      </c>
      <c r="M17" s="108">
        <f t="shared" si="3"/>
        <v>1.5151748110815478E-3</v>
      </c>
      <c r="N17" s="108">
        <f t="shared" si="4"/>
        <v>1.2412387961397587E-3</v>
      </c>
    </row>
    <row r="18" spans="4:14">
      <c r="D18" s="81" t="s">
        <v>139</v>
      </c>
      <c r="E18" s="71">
        <v>19018180390.230003</v>
      </c>
      <c r="F18" s="71">
        <v>19229327493</v>
      </c>
      <c r="G18" s="71">
        <v>19501962038.918022</v>
      </c>
      <c r="H18" s="71">
        <v>19733939538.984203</v>
      </c>
      <c r="I18" s="71">
        <v>20066900518.727367</v>
      </c>
      <c r="J18" s="108">
        <f t="shared" si="0"/>
        <v>2.3867901647630315E-3</v>
      </c>
      <c r="K18" s="108">
        <f t="shared" si="1"/>
        <v>2.2205458417530678E-3</v>
      </c>
      <c r="L18" s="108">
        <f t="shared" si="2"/>
        <v>2.0622975022203983E-3</v>
      </c>
      <c r="M18" s="108">
        <f t="shared" si="3"/>
        <v>1.9110152991959073E-3</v>
      </c>
      <c r="N18" s="108">
        <f t="shared" si="4"/>
        <v>1.779541129167104E-3</v>
      </c>
    </row>
    <row r="19" spans="4:14">
      <c r="D19" s="81" t="s">
        <v>140</v>
      </c>
      <c r="E19" s="71">
        <v>7881456957</v>
      </c>
      <c r="F19" s="71">
        <v>6975321990</v>
      </c>
      <c r="G19" s="71">
        <v>7045075209.9000006</v>
      </c>
      <c r="H19" s="71">
        <v>7183092496.1280003</v>
      </c>
      <c r="I19" s="71">
        <v>7325282241.1986713</v>
      </c>
      <c r="J19" s="108">
        <f t="shared" si="0"/>
        <v>9.8912638133533191E-4</v>
      </c>
      <c r="K19" s="108">
        <f t="shared" si="1"/>
        <v>8.0548954431306353E-4</v>
      </c>
      <c r="L19" s="108">
        <f t="shared" si="2"/>
        <v>7.4500406571080058E-4</v>
      </c>
      <c r="M19" s="108">
        <f t="shared" si="3"/>
        <v>6.9560361368911541E-4</v>
      </c>
      <c r="N19" s="108">
        <f t="shared" si="4"/>
        <v>6.4960909228632246E-4</v>
      </c>
    </row>
    <row r="20" spans="4:14">
      <c r="D20" s="81" t="s">
        <v>141</v>
      </c>
      <c r="E20" s="71">
        <v>109234582735.50002</v>
      </c>
      <c r="F20" s="71">
        <v>95599385504</v>
      </c>
      <c r="G20" s="71">
        <v>119172183591.91725</v>
      </c>
      <c r="H20" s="71">
        <v>131337408975.83566</v>
      </c>
      <c r="I20" s="71">
        <v>153906915925.4155</v>
      </c>
      <c r="J20" s="108">
        <f t="shared" si="0"/>
        <v>1.3708989102817737E-2</v>
      </c>
      <c r="K20" s="108">
        <f t="shared" si="1"/>
        <v>1.1039534171558129E-2</v>
      </c>
      <c r="L20" s="108">
        <f t="shared" si="2"/>
        <v>1.2602244639042331E-2</v>
      </c>
      <c r="M20" s="108">
        <f t="shared" si="3"/>
        <v>1.2718585531984017E-2</v>
      </c>
      <c r="N20" s="108">
        <f t="shared" si="4"/>
        <v>1.3648529661914625E-2</v>
      </c>
    </row>
    <row r="21" spans="4:14">
      <c r="D21" s="81" t="s">
        <v>142</v>
      </c>
      <c r="E21" s="71">
        <v>947977272</v>
      </c>
      <c r="F21" s="71">
        <v>984650259</v>
      </c>
      <c r="G21" s="71">
        <v>1004339392.8466667</v>
      </c>
      <c r="H21" s="71">
        <v>1005063175.5236001</v>
      </c>
      <c r="I21" s="71">
        <v>1025330969.4738667</v>
      </c>
      <c r="J21" s="108">
        <f t="shared" si="0"/>
        <v>1.1897157261116532E-4</v>
      </c>
      <c r="K21" s="108">
        <f t="shared" si="1"/>
        <v>1.1370449845422117E-4</v>
      </c>
      <c r="L21" s="108">
        <f t="shared" si="2"/>
        <v>1.0620708916958522E-4</v>
      </c>
      <c r="M21" s="108">
        <f t="shared" si="3"/>
        <v>9.7329329568975073E-5</v>
      </c>
      <c r="N21" s="108">
        <f t="shared" si="4"/>
        <v>9.0926779124893105E-5</v>
      </c>
    </row>
    <row r="22" spans="4:14">
      <c r="D22" s="81" t="s">
        <v>143</v>
      </c>
      <c r="E22" s="71">
        <v>95397180878.119995</v>
      </c>
      <c r="F22" s="71">
        <v>89860675127</v>
      </c>
      <c r="G22" s="71">
        <v>97126841671.397842</v>
      </c>
      <c r="H22" s="71">
        <v>105582170429.78957</v>
      </c>
      <c r="I22" s="71">
        <v>116223570004.70184</v>
      </c>
      <c r="J22" s="108">
        <f t="shared" si="0"/>
        <v>1.1972388966453749E-2</v>
      </c>
      <c r="K22" s="108">
        <f t="shared" si="1"/>
        <v>1.0376844877337551E-2</v>
      </c>
      <c r="L22" s="108">
        <f t="shared" si="2"/>
        <v>1.0270989276758579E-2</v>
      </c>
      <c r="M22" s="108">
        <f t="shared" si="3"/>
        <v>1.0224473558107575E-2</v>
      </c>
      <c r="N22" s="108">
        <f t="shared" si="4"/>
        <v>1.0306754788014258E-2</v>
      </c>
    </row>
    <row r="23" spans="4:14">
      <c r="D23" s="81" t="s">
        <v>144</v>
      </c>
      <c r="E23" s="71">
        <v>3071423821.3000002</v>
      </c>
      <c r="F23" s="71">
        <v>4386380395</v>
      </c>
      <c r="G23" s="71">
        <v>4594302498.9499998</v>
      </c>
      <c r="H23" s="71">
        <v>4886704248.9290018</v>
      </c>
      <c r="I23" s="71">
        <v>5276389193.1075773</v>
      </c>
      <c r="J23" s="108">
        <f t="shared" si="0"/>
        <v>3.8546506648258109E-4</v>
      </c>
      <c r="K23" s="108">
        <f t="shared" si="1"/>
        <v>5.0652622927193443E-4</v>
      </c>
      <c r="L23" s="108">
        <f t="shared" si="2"/>
        <v>4.8583924782140468E-4</v>
      </c>
      <c r="M23" s="108">
        <f t="shared" si="3"/>
        <v>4.7322363402911626E-4</v>
      </c>
      <c r="N23" s="108">
        <f t="shared" si="4"/>
        <v>4.6791240001738165E-4</v>
      </c>
    </row>
    <row r="24" spans="4:14">
      <c r="D24" s="81" t="s">
        <v>145</v>
      </c>
      <c r="E24" s="71">
        <v>149703020</v>
      </c>
      <c r="F24" s="71">
        <v>149703020</v>
      </c>
      <c r="G24" s="71">
        <v>152697080.40000001</v>
      </c>
      <c r="H24" s="71">
        <v>155751022.00800002</v>
      </c>
      <c r="I24" s="71">
        <v>158866042.44816002</v>
      </c>
      <c r="J24" s="108">
        <f t="shared" si="0"/>
        <v>1.878779612138289E-5</v>
      </c>
      <c r="K24" s="108">
        <f t="shared" si="1"/>
        <v>1.7287261797371083E-5</v>
      </c>
      <c r="L24" s="108">
        <f t="shared" si="2"/>
        <v>1.6147442338203761E-5</v>
      </c>
      <c r="M24" s="108">
        <f t="shared" si="3"/>
        <v>1.5082775810410106E-5</v>
      </c>
      <c r="N24" s="108">
        <f t="shared" si="4"/>
        <v>1.4088307075657792E-5</v>
      </c>
    </row>
    <row r="25" spans="4:14">
      <c r="D25" s="81" t="s">
        <v>146</v>
      </c>
      <c r="E25" s="71">
        <v>7995863351.1599998</v>
      </c>
      <c r="F25" s="71">
        <v>9174697902</v>
      </c>
      <c r="G25" s="71">
        <v>9840124957.8442307</v>
      </c>
      <c r="H25" s="71">
        <v>10291541862.043594</v>
      </c>
      <c r="I25" s="71">
        <v>10746150473.710863</v>
      </c>
      <c r="J25" s="108">
        <f t="shared" si="0"/>
        <v>1.0034844350904307E-3</v>
      </c>
      <c r="K25" s="108">
        <f t="shared" si="1"/>
        <v>1.0594669669567469E-3</v>
      </c>
      <c r="L25" s="108">
        <f t="shared" si="2"/>
        <v>1.040575562684494E-3</v>
      </c>
      <c r="M25" s="108">
        <f t="shared" si="3"/>
        <v>9.9662279352928499E-4</v>
      </c>
      <c r="N25" s="108">
        <f t="shared" si="4"/>
        <v>9.529731176142704E-4</v>
      </c>
    </row>
    <row r="26" spans="4:14">
      <c r="D26" s="109" t="s">
        <v>147</v>
      </c>
      <c r="E26" s="82">
        <v>14785248914.290001</v>
      </c>
      <c r="F26" s="82">
        <v>15653220062</v>
      </c>
      <c r="G26" s="82">
        <v>16480439141.489029</v>
      </c>
      <c r="H26" s="82">
        <v>17418554300.112247</v>
      </c>
      <c r="I26" s="82">
        <v>18600994105.856644</v>
      </c>
      <c r="J26" s="110">
        <f t="shared" si="0"/>
        <v>1.8555553669229805E-3</v>
      </c>
      <c r="K26" s="110">
        <f t="shared" si="1"/>
        <v>1.8075875368690304E-3</v>
      </c>
      <c r="L26" s="110">
        <f t="shared" si="2"/>
        <v>1.7427768759452349E-3</v>
      </c>
      <c r="M26" s="110">
        <f t="shared" si="3"/>
        <v>1.6867956695433661E-3</v>
      </c>
      <c r="N26" s="110">
        <f t="shared" si="4"/>
        <v>1.6495439354909426E-3</v>
      </c>
    </row>
    <row r="27" spans="4:14">
      <c r="D27" s="81" t="s">
        <v>148</v>
      </c>
      <c r="E27" s="71">
        <v>1079342639</v>
      </c>
      <c r="F27" s="71">
        <v>1159849100</v>
      </c>
      <c r="G27" s="71">
        <v>1215582862.9874573</v>
      </c>
      <c r="H27" s="71">
        <v>1254746016.5173173</v>
      </c>
      <c r="I27" s="71">
        <v>1294264024.571522</v>
      </c>
      <c r="J27" s="108">
        <f t="shared" si="0"/>
        <v>1.354579850603373E-4</v>
      </c>
      <c r="K27" s="108">
        <f t="shared" si="1"/>
        <v>1.3393594222177503E-4</v>
      </c>
      <c r="L27" s="108">
        <f t="shared" si="2"/>
        <v>1.2854570720003503E-4</v>
      </c>
      <c r="M27" s="108">
        <f t="shared" si="3"/>
        <v>1.2150837036025205E-4</v>
      </c>
      <c r="N27" s="108">
        <f t="shared" si="4"/>
        <v>1.147758749078821E-4</v>
      </c>
    </row>
    <row r="28" spans="4:14">
      <c r="D28" s="81" t="s">
        <v>149</v>
      </c>
      <c r="E28" s="71">
        <v>8764554914.9399986</v>
      </c>
      <c r="F28" s="71">
        <v>8167588808</v>
      </c>
      <c r="G28" s="71">
        <v>8395998529.117548</v>
      </c>
      <c r="H28" s="71">
        <v>8618584560.6355877</v>
      </c>
      <c r="I28" s="71">
        <v>8850392652.9035568</v>
      </c>
      <c r="J28" s="108">
        <f t="shared" si="0"/>
        <v>1.0999555709467789E-3</v>
      </c>
      <c r="K28" s="108">
        <f t="shared" si="1"/>
        <v>9.4316898868956694E-4</v>
      </c>
      <c r="L28" s="108">
        <f t="shared" si="2"/>
        <v>8.878617833780742E-4</v>
      </c>
      <c r="M28" s="108">
        <f t="shared" si="3"/>
        <v>8.3461525359654798E-4</v>
      </c>
      <c r="N28" s="108">
        <f t="shared" si="4"/>
        <v>7.8485652133581567E-4</v>
      </c>
    </row>
    <row r="29" spans="4:14">
      <c r="D29" s="81" t="s">
        <v>150</v>
      </c>
      <c r="E29" s="71">
        <v>4941351360.3499994</v>
      </c>
      <c r="F29" s="71">
        <v>6325782154</v>
      </c>
      <c r="G29" s="71">
        <v>6868857749.3840227</v>
      </c>
      <c r="H29" s="71">
        <v>7545223722.9593439</v>
      </c>
      <c r="I29" s="71">
        <v>8456337428.3815651</v>
      </c>
      <c r="J29" s="108">
        <f t="shared" si="0"/>
        <v>6.2014181091586392E-4</v>
      </c>
      <c r="K29" s="108">
        <f t="shared" si="1"/>
        <v>7.304826059576885E-4</v>
      </c>
      <c r="L29" s="108">
        <f t="shared" si="2"/>
        <v>7.2636938536712551E-4</v>
      </c>
      <c r="M29" s="108">
        <f t="shared" si="3"/>
        <v>7.3067204558656623E-4</v>
      </c>
      <c r="N29" s="108">
        <f t="shared" si="4"/>
        <v>7.4991153924724486E-4</v>
      </c>
    </row>
    <row r="30" spans="4:14">
      <c r="D30" s="109" t="s">
        <v>151</v>
      </c>
      <c r="E30" s="82">
        <v>685013242832.03992</v>
      </c>
      <c r="F30" s="82">
        <v>738460649593</v>
      </c>
      <c r="G30" s="82">
        <v>782679798533.91357</v>
      </c>
      <c r="H30" s="82">
        <v>837123409665.31189</v>
      </c>
      <c r="I30" s="82">
        <v>897629712403.20789</v>
      </c>
      <c r="J30" s="110">
        <f t="shared" si="0"/>
        <v>8.5969469064656925E-2</v>
      </c>
      <c r="K30" s="110">
        <f t="shared" si="1"/>
        <v>8.5275250803697231E-2</v>
      </c>
      <c r="L30" s="110">
        <f t="shared" si="2"/>
        <v>8.2766984692808215E-2</v>
      </c>
      <c r="M30" s="110">
        <f t="shared" si="3"/>
        <v>8.1066207790145131E-2</v>
      </c>
      <c r="N30" s="110">
        <f t="shared" si="4"/>
        <v>7.9602178248365171E-2</v>
      </c>
    </row>
    <row r="31" spans="4:14">
      <c r="D31" s="81" t="s">
        <v>152</v>
      </c>
      <c r="E31" s="71">
        <v>35361454666.169991</v>
      </c>
      <c r="F31" s="71">
        <v>31370841423</v>
      </c>
      <c r="G31" s="71">
        <v>33462919351.830971</v>
      </c>
      <c r="H31" s="71">
        <v>35614085841.286919</v>
      </c>
      <c r="I31" s="71">
        <v>38016633188.539215</v>
      </c>
      <c r="J31" s="108">
        <f t="shared" si="0"/>
        <v>4.4378784130308492E-3</v>
      </c>
      <c r="K31" s="108">
        <f t="shared" si="1"/>
        <v>3.6226119451913141E-3</v>
      </c>
      <c r="L31" s="108">
        <f t="shared" si="2"/>
        <v>3.5386436943404278E-3</v>
      </c>
      <c r="M31" s="108">
        <f t="shared" si="3"/>
        <v>3.4488330510552968E-3</v>
      </c>
      <c r="N31" s="108">
        <f t="shared" si="4"/>
        <v>3.3713309281783962E-3</v>
      </c>
    </row>
    <row r="32" spans="4:14">
      <c r="D32" s="81" t="s">
        <v>153</v>
      </c>
      <c r="E32" s="71">
        <v>148605749019.93002</v>
      </c>
      <c r="F32" s="71">
        <v>168782842806</v>
      </c>
      <c r="G32" s="71">
        <v>178109700209.0744</v>
      </c>
      <c r="H32" s="71">
        <v>187769349319.6239</v>
      </c>
      <c r="I32" s="71">
        <v>198312305333.50992</v>
      </c>
      <c r="J32" s="108">
        <f t="shared" si="0"/>
        <v>1.8650088121481053E-2</v>
      </c>
      <c r="K32" s="108">
        <f t="shared" si="1"/>
        <v>1.9490543280234775E-2</v>
      </c>
      <c r="L32" s="108">
        <f t="shared" si="2"/>
        <v>1.8834781296845193E-2</v>
      </c>
      <c r="M32" s="108">
        <f t="shared" si="3"/>
        <v>1.8183399141413027E-2</v>
      </c>
      <c r="N32" s="108">
        <f t="shared" si="4"/>
        <v>1.7586418163162688E-2</v>
      </c>
    </row>
    <row r="33" spans="4:14">
      <c r="D33" s="81" t="s">
        <v>154</v>
      </c>
      <c r="E33" s="71">
        <v>15383325547.930002</v>
      </c>
      <c r="F33" s="71">
        <v>16923613014</v>
      </c>
      <c r="G33" s="71">
        <v>14157098947.389797</v>
      </c>
      <c r="H33" s="71">
        <v>14885782375.091343</v>
      </c>
      <c r="I33" s="71">
        <v>15833365901.549702</v>
      </c>
      <c r="J33" s="108">
        <f t="shared" si="0"/>
        <v>1.9306142525606341E-3</v>
      </c>
      <c r="K33" s="108">
        <f t="shared" si="1"/>
        <v>1.9542887560345429E-3</v>
      </c>
      <c r="L33" s="108">
        <f t="shared" si="2"/>
        <v>1.4970878181192904E-3</v>
      </c>
      <c r="M33" s="108">
        <f t="shared" si="3"/>
        <v>1.4415245269756535E-3</v>
      </c>
      <c r="N33" s="108">
        <f t="shared" si="4"/>
        <v>1.4041095090228013E-3</v>
      </c>
    </row>
    <row r="34" spans="4:14">
      <c r="D34" s="81" t="s">
        <v>155</v>
      </c>
      <c r="E34" s="71">
        <v>309928581179.58002</v>
      </c>
      <c r="F34" s="71">
        <v>328145067506</v>
      </c>
      <c r="G34" s="71">
        <v>356224273640.7207</v>
      </c>
      <c r="H34" s="71">
        <v>388183665115.10406</v>
      </c>
      <c r="I34" s="71">
        <v>423272861757.76666</v>
      </c>
      <c r="J34" s="108">
        <f t="shared" si="0"/>
        <v>3.8896175878024478E-2</v>
      </c>
      <c r="K34" s="108">
        <f t="shared" si="1"/>
        <v>3.7893221456001547E-2</v>
      </c>
      <c r="L34" s="108">
        <f t="shared" si="2"/>
        <v>3.7670077928235589E-2</v>
      </c>
      <c r="M34" s="108">
        <f t="shared" si="3"/>
        <v>3.7591324401670366E-2</v>
      </c>
      <c r="N34" s="108">
        <f t="shared" si="4"/>
        <v>3.7536014376273852E-2</v>
      </c>
    </row>
    <row r="35" spans="4:14">
      <c r="D35" s="81" t="s">
        <v>156</v>
      </c>
      <c r="E35" s="71">
        <v>174715842125.14001</v>
      </c>
      <c r="F35" s="71">
        <v>191985997254</v>
      </c>
      <c r="G35" s="71">
        <v>199434195013.29108</v>
      </c>
      <c r="H35" s="71">
        <v>209361092946.0567</v>
      </c>
      <c r="I35" s="71">
        <v>220832456125.73492</v>
      </c>
      <c r="J35" s="108">
        <f t="shared" si="0"/>
        <v>2.1926916511255761E-2</v>
      </c>
      <c r="K35" s="108">
        <f t="shared" si="1"/>
        <v>2.2169974900701828E-2</v>
      </c>
      <c r="L35" s="108">
        <f t="shared" si="2"/>
        <v>2.1089808369664162E-2</v>
      </c>
      <c r="M35" s="108">
        <f t="shared" si="3"/>
        <v>2.0274322361529103E-2</v>
      </c>
      <c r="N35" s="108">
        <f t="shared" si="4"/>
        <v>1.9583514552433626E-2</v>
      </c>
    </row>
    <row r="36" spans="4:14">
      <c r="D36" s="81" t="s">
        <v>157</v>
      </c>
      <c r="E36" s="71">
        <v>1018290293.29</v>
      </c>
      <c r="F36" s="71">
        <v>1252287590</v>
      </c>
      <c r="G36" s="71">
        <v>1291611371.606725</v>
      </c>
      <c r="H36" s="71">
        <v>1309434068.1491022</v>
      </c>
      <c r="I36" s="71">
        <v>1362090096.1075602</v>
      </c>
      <c r="J36" s="108">
        <f t="shared" si="0"/>
        <v>1.2779588830416186E-4</v>
      </c>
      <c r="K36" s="108">
        <f t="shared" si="1"/>
        <v>1.4461046553321971E-4</v>
      </c>
      <c r="L36" s="108">
        <f t="shared" si="2"/>
        <v>1.3658558560355983E-4</v>
      </c>
      <c r="M36" s="108">
        <f t="shared" si="3"/>
        <v>1.2680430750169807E-4</v>
      </c>
      <c r="N36" s="108">
        <f t="shared" si="4"/>
        <v>1.2079071929381844E-4</v>
      </c>
    </row>
    <row r="37" spans="4:14">
      <c r="D37" s="109" t="s">
        <v>158</v>
      </c>
      <c r="E37" s="82">
        <v>330136471138</v>
      </c>
      <c r="F37" s="82">
        <v>362550018434</v>
      </c>
      <c r="G37" s="82">
        <v>395385808957.91687</v>
      </c>
      <c r="H37" s="82">
        <v>434703889550.25165</v>
      </c>
      <c r="I37" s="82">
        <v>476114866295.82574</v>
      </c>
      <c r="J37" s="110">
        <f t="shared" si="0"/>
        <v>4.1432275126938332E-2</v>
      </c>
      <c r="K37" s="110">
        <f t="shared" si="1"/>
        <v>4.1866203389285463E-2</v>
      </c>
      <c r="L37" s="110">
        <f t="shared" si="2"/>
        <v>4.1811340038509406E-2</v>
      </c>
      <c r="M37" s="110">
        <f t="shared" si="3"/>
        <v>4.2096297189388274E-2</v>
      </c>
      <c r="N37" s="110">
        <f t="shared" si="4"/>
        <v>4.2222065435098481E-2</v>
      </c>
    </row>
    <row r="38" spans="4:14">
      <c r="D38" s="81" t="s">
        <v>159</v>
      </c>
      <c r="E38" s="71">
        <v>330136471138</v>
      </c>
      <c r="F38" s="71">
        <v>362550018434</v>
      </c>
      <c r="G38" s="71">
        <v>395385808957.91687</v>
      </c>
      <c r="H38" s="71">
        <v>434703889550.25165</v>
      </c>
      <c r="I38" s="71">
        <v>476114866295.82574</v>
      </c>
      <c r="J38" s="108">
        <f t="shared" si="0"/>
        <v>4.1432275126938332E-2</v>
      </c>
      <c r="K38" s="108">
        <f t="shared" si="1"/>
        <v>4.1866203389285463E-2</v>
      </c>
      <c r="L38" s="108">
        <f t="shared" si="2"/>
        <v>4.1811340038509406E-2</v>
      </c>
      <c r="M38" s="108">
        <f t="shared" si="3"/>
        <v>4.2096297189388274E-2</v>
      </c>
      <c r="N38" s="108">
        <f t="shared" si="4"/>
        <v>4.2222065435098481E-2</v>
      </c>
    </row>
    <row r="39" spans="4:14">
      <c r="D39" s="275" t="s">
        <v>160</v>
      </c>
      <c r="E39" s="276">
        <v>1555693118282.45</v>
      </c>
      <c r="F39" s="276">
        <v>1622833406288</v>
      </c>
      <c r="G39" s="276">
        <v>1741795666557.9136</v>
      </c>
      <c r="H39" s="276">
        <v>1873187635297.2878</v>
      </c>
      <c r="I39" s="276">
        <v>2012922184135.1963</v>
      </c>
      <c r="J39" s="277">
        <f t="shared" si="0"/>
        <v>0.19524018375667418</v>
      </c>
      <c r="K39" s="277">
        <f t="shared" si="1"/>
        <v>0.18740000000013443</v>
      </c>
      <c r="L39" s="277">
        <f t="shared" si="2"/>
        <v>0.18419176723615399</v>
      </c>
      <c r="M39" s="277">
        <f t="shared" si="3"/>
        <v>0.1813976485661202</v>
      </c>
      <c r="N39" s="277">
        <f t="shared" si="4"/>
        <v>0.17850678101177103</v>
      </c>
    </row>
    <row r="40" spans="4:14">
      <c r="D40" s="318" t="s">
        <v>53</v>
      </c>
      <c r="E40" s="318"/>
      <c r="F40" s="318"/>
      <c r="G40" s="318"/>
      <c r="H40" s="318"/>
      <c r="I40" s="318"/>
      <c r="J40" s="318"/>
      <c r="K40" s="318"/>
      <c r="L40" s="318"/>
      <c r="M40" s="318"/>
      <c r="N40" s="318"/>
    </row>
    <row r="41" spans="4:14">
      <c r="D41" s="318" t="s">
        <v>129</v>
      </c>
      <c r="E41" s="318"/>
      <c r="F41" s="318"/>
      <c r="G41" s="318"/>
      <c r="H41" s="318"/>
      <c r="I41" s="318"/>
      <c r="J41" s="318"/>
      <c r="K41" s="318"/>
      <c r="L41" s="318"/>
      <c r="M41" s="318"/>
      <c r="N41" s="318"/>
    </row>
    <row r="42" spans="4:14">
      <c r="D42" s="111" t="s">
        <v>130</v>
      </c>
      <c r="E42" s="111"/>
      <c r="F42" s="111"/>
      <c r="G42" s="111"/>
      <c r="H42" s="111"/>
      <c r="I42" s="111"/>
      <c r="J42" s="111"/>
      <c r="K42" s="111"/>
      <c r="L42" s="111"/>
      <c r="M42" s="111"/>
      <c r="N42" s="111"/>
    </row>
    <row r="43" spans="4:14">
      <c r="D43" s="318"/>
      <c r="E43" s="318"/>
      <c r="F43" s="318"/>
      <c r="G43" s="318"/>
      <c r="H43" s="318"/>
      <c r="I43" s="318"/>
      <c r="J43" s="318"/>
      <c r="K43" s="318"/>
      <c r="L43" s="318"/>
      <c r="M43" s="318"/>
      <c r="N43" s="318"/>
    </row>
    <row r="44" spans="4:14"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</row>
    <row r="46" spans="4:14">
      <c r="F46" s="270"/>
      <c r="G46" s="270"/>
      <c r="H46" s="270"/>
    </row>
    <row r="47" spans="4:14">
      <c r="G47" s="270"/>
      <c r="H47" s="270"/>
      <c r="I47" s="270"/>
    </row>
  </sheetData>
  <mergeCells count="19">
    <mergeCell ref="D4:N4"/>
    <mergeCell ref="D5:N5"/>
    <mergeCell ref="D7:D10"/>
    <mergeCell ref="E7:E9"/>
    <mergeCell ref="F7:F9"/>
    <mergeCell ref="G7:I7"/>
    <mergeCell ref="J7:J9"/>
    <mergeCell ref="K7:K9"/>
    <mergeCell ref="L7:N7"/>
    <mergeCell ref="G8:G9"/>
    <mergeCell ref="D41:N41"/>
    <mergeCell ref="D43:N43"/>
    <mergeCell ref="D6:N6"/>
    <mergeCell ref="H8:H9"/>
    <mergeCell ref="I8:I9"/>
    <mergeCell ref="L8:L9"/>
    <mergeCell ref="M8:M9"/>
    <mergeCell ref="N8:N9"/>
    <mergeCell ref="D40:N4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BF3A-9D28-4786-B615-BED044321070}">
  <dimension ref="D2:S55"/>
  <sheetViews>
    <sheetView showGridLines="0" tabSelected="1" topLeftCell="A23" workbookViewId="0">
      <selection activeCell="P30" sqref="P30"/>
    </sheetView>
  </sheetViews>
  <sheetFormatPr defaultColWidth="9.140625" defaultRowHeight="15"/>
  <cols>
    <col min="1" max="3" width="9.140625" style="60"/>
    <col min="4" max="4" width="66" style="60" customWidth="1"/>
    <col min="5" max="5" width="14.5703125" style="60" customWidth="1"/>
    <col min="6" max="6" width="11.85546875" style="60" bestFit="1" customWidth="1"/>
    <col min="7" max="8" width="13.42578125" style="60" customWidth="1"/>
    <col min="9" max="9" width="12.28515625" style="60" customWidth="1"/>
    <col min="10" max="10" width="8.85546875" style="60" customWidth="1"/>
    <col min="11" max="11" width="9.140625" style="60"/>
    <col min="12" max="12" width="8.85546875" style="60" customWidth="1"/>
    <col min="13" max="13" width="9.42578125" style="60" customWidth="1"/>
    <col min="14" max="14" width="9.5703125" style="60" customWidth="1"/>
    <col min="15" max="15" width="9.140625" style="60"/>
    <col min="16" max="16" width="16.42578125" style="60" bestFit="1" customWidth="1"/>
    <col min="17" max="17" width="11.7109375" style="60" bestFit="1" customWidth="1"/>
    <col min="18" max="16384" width="9.140625" style="60"/>
  </cols>
  <sheetData>
    <row r="2" spans="4:19" ht="15" customHeight="1">
      <c r="D2" s="319" t="s">
        <v>332</v>
      </c>
      <c r="E2" s="319"/>
      <c r="F2" s="319"/>
      <c r="G2" s="319"/>
      <c r="H2" s="319"/>
      <c r="I2" s="319"/>
      <c r="J2" s="319"/>
      <c r="K2" s="319"/>
      <c r="L2" s="319"/>
      <c r="M2" s="319"/>
      <c r="N2" s="319"/>
    </row>
    <row r="3" spans="4:19" ht="15" customHeight="1">
      <c r="D3" s="319" t="s">
        <v>331</v>
      </c>
      <c r="E3" s="319"/>
      <c r="F3" s="319"/>
      <c r="G3" s="319"/>
      <c r="H3" s="319"/>
      <c r="I3" s="319"/>
      <c r="J3" s="319"/>
      <c r="K3" s="319"/>
      <c r="L3" s="319"/>
      <c r="M3" s="319"/>
      <c r="N3" s="319"/>
      <c r="P3" s="273" t="s">
        <v>90</v>
      </c>
      <c r="Q3" s="271">
        <v>7968099027305.2305</v>
      </c>
    </row>
    <row r="4" spans="4:19" ht="15" customHeight="1">
      <c r="D4" s="324" t="s">
        <v>92</v>
      </c>
      <c r="E4" s="324"/>
      <c r="F4" s="324"/>
      <c r="G4" s="324"/>
      <c r="H4" s="324"/>
      <c r="I4" s="324"/>
      <c r="J4" s="324"/>
      <c r="K4" s="324"/>
      <c r="L4" s="324"/>
      <c r="M4" s="324"/>
      <c r="N4" s="324"/>
      <c r="P4" s="273" t="s">
        <v>91</v>
      </c>
      <c r="Q4" s="271">
        <v>8659730022875.3242</v>
      </c>
    </row>
    <row r="5" spans="4:19" ht="15" customHeight="1">
      <c r="D5" s="330" t="s">
        <v>161</v>
      </c>
      <c r="E5" s="330" t="s">
        <v>95</v>
      </c>
      <c r="F5" s="330" t="s">
        <v>28</v>
      </c>
      <c r="G5" s="331" t="s">
        <v>61</v>
      </c>
      <c r="H5" s="331"/>
      <c r="I5" s="331"/>
      <c r="J5" s="330" t="s">
        <v>97</v>
      </c>
      <c r="K5" s="330" t="s">
        <v>98</v>
      </c>
      <c r="L5" s="331" t="s">
        <v>61</v>
      </c>
      <c r="M5" s="331"/>
      <c r="N5" s="331"/>
      <c r="P5" s="273" t="s">
        <v>93</v>
      </c>
      <c r="Q5" s="271">
        <v>9456425184979.8535</v>
      </c>
    </row>
    <row r="6" spans="4:19" ht="15" customHeight="1">
      <c r="D6" s="330"/>
      <c r="E6" s="330"/>
      <c r="F6" s="330"/>
      <c r="G6" s="329">
        <v>2027</v>
      </c>
      <c r="H6" s="329">
        <v>2028</v>
      </c>
      <c r="I6" s="329">
        <v>2029</v>
      </c>
      <c r="J6" s="330"/>
      <c r="K6" s="330"/>
      <c r="L6" s="330" t="s">
        <v>100</v>
      </c>
      <c r="M6" s="330" t="s">
        <v>101</v>
      </c>
      <c r="N6" s="330" t="s">
        <v>102</v>
      </c>
      <c r="P6" s="273" t="s">
        <v>99</v>
      </c>
      <c r="Q6" s="271">
        <v>10326416301998</v>
      </c>
    </row>
    <row r="7" spans="4:19">
      <c r="D7" s="330"/>
      <c r="E7" s="330"/>
      <c r="F7" s="330"/>
      <c r="G7" s="329"/>
      <c r="H7" s="329"/>
      <c r="I7" s="329"/>
      <c r="J7" s="330"/>
      <c r="K7" s="330"/>
      <c r="L7" s="330"/>
      <c r="M7" s="330"/>
      <c r="N7" s="330"/>
      <c r="P7" s="273" t="s">
        <v>103</v>
      </c>
      <c r="Q7" s="271">
        <v>11276446601781.816</v>
      </c>
    </row>
    <row r="8" spans="4:19">
      <c r="D8" s="330"/>
      <c r="E8" s="274">
        <v>1</v>
      </c>
      <c r="F8" s="274">
        <v>2</v>
      </c>
      <c r="G8" s="274">
        <v>3</v>
      </c>
      <c r="H8" s="274">
        <v>4</v>
      </c>
      <c r="I8" s="274">
        <v>5</v>
      </c>
      <c r="J8" s="274" t="s">
        <v>104</v>
      </c>
      <c r="K8" s="274" t="s">
        <v>105</v>
      </c>
      <c r="L8" s="274" t="s">
        <v>106</v>
      </c>
      <c r="M8" s="274" t="s">
        <v>107</v>
      </c>
      <c r="N8" s="274" t="s">
        <v>108</v>
      </c>
    </row>
    <row r="9" spans="4:19" ht="15.75">
      <c r="D9" s="113" t="s">
        <v>162</v>
      </c>
      <c r="E9" s="114">
        <f>SUM(E10:E11)</f>
        <v>8907154302</v>
      </c>
      <c r="F9" s="114">
        <f t="shared" ref="F9:I9" si="0">SUM(F10:F11)</f>
        <v>8907795183</v>
      </c>
      <c r="G9" s="114">
        <f t="shared" si="0"/>
        <v>8907795183</v>
      </c>
      <c r="H9" s="114">
        <f t="shared" si="0"/>
        <v>8907795183</v>
      </c>
      <c r="I9" s="114">
        <f t="shared" si="0"/>
        <v>8907795183</v>
      </c>
      <c r="J9" s="115">
        <f>E9/$Q$3</f>
        <v>1.1178518579496562E-3</v>
      </c>
      <c r="K9" s="115">
        <f>F9/$Q$4</f>
        <v>1.0286458306978847E-3</v>
      </c>
      <c r="L9" s="115">
        <f>G9/$Q$5</f>
        <v>9.4198336144494946E-4</v>
      </c>
      <c r="M9" s="115">
        <f>H9/$Q$6</f>
        <v>8.6262212586533829E-4</v>
      </c>
      <c r="N9" s="115">
        <f>I9/$Q$7</f>
        <v>7.8994700170818518E-4</v>
      </c>
    </row>
    <row r="10" spans="4:19" ht="15.75">
      <c r="D10" s="116" t="s">
        <v>163</v>
      </c>
      <c r="E10" s="117">
        <v>3010779124</v>
      </c>
      <c r="F10" s="117">
        <v>3010779124</v>
      </c>
      <c r="G10" s="117">
        <v>3010779124</v>
      </c>
      <c r="H10" s="117">
        <v>3010779124</v>
      </c>
      <c r="I10" s="117">
        <v>3010779124</v>
      </c>
      <c r="J10" s="118">
        <f t="shared" ref="J10:J49" si="1">E10/$Q$3</f>
        <v>3.7785412978460809E-4</v>
      </c>
      <c r="K10" s="118">
        <f t="shared" ref="K10:K49" si="2">F10/$Q$4</f>
        <v>3.4767586472636005E-4</v>
      </c>
      <c r="L10" s="118">
        <f t="shared" ref="L10:L49" si="3">G10/$Q$5</f>
        <v>3.1838449150765576E-4</v>
      </c>
      <c r="M10" s="118">
        <f t="shared" ref="M10:M49" si="4">H10/$Q$6</f>
        <v>2.9156088965902538E-4</v>
      </c>
      <c r="N10" s="118">
        <f t="shared" ref="N10:N49" si="5">I10/$Q$7</f>
        <v>2.6699715170240421E-4</v>
      </c>
    </row>
    <row r="11" spans="4:19" ht="15.75">
      <c r="D11" s="116" t="s">
        <v>164</v>
      </c>
      <c r="E11" s="117">
        <v>5896375178</v>
      </c>
      <c r="F11" s="117">
        <v>5897016059</v>
      </c>
      <c r="G11" s="117">
        <v>5897016059</v>
      </c>
      <c r="H11" s="117">
        <v>5897016059</v>
      </c>
      <c r="I11" s="117">
        <v>5897016059</v>
      </c>
      <c r="J11" s="118">
        <f t="shared" si="1"/>
        <v>7.3999772816504806E-4</v>
      </c>
      <c r="K11" s="118">
        <f t="shared" si="2"/>
        <v>6.8096996597152468E-4</v>
      </c>
      <c r="L11" s="118">
        <f t="shared" si="3"/>
        <v>6.235988699372937E-4</v>
      </c>
      <c r="M11" s="118">
        <f t="shared" si="4"/>
        <v>5.7106123620631285E-4</v>
      </c>
      <c r="N11" s="118">
        <f t="shared" si="5"/>
        <v>5.2294985000578102E-4</v>
      </c>
    </row>
    <row r="12" spans="4:19" ht="15.75">
      <c r="D12" s="113" t="s">
        <v>165</v>
      </c>
      <c r="E12" s="114">
        <f>SUM(E13:E35)</f>
        <v>1026814554798.45</v>
      </c>
      <c r="F12" s="114">
        <f>SUM(F13:F36)</f>
        <v>1069716331147</v>
      </c>
      <c r="G12" s="114">
        <f>SUM(G13:G36)</f>
        <v>1126403909231.5913</v>
      </c>
      <c r="H12" s="114">
        <f>SUM(H13:H36)</f>
        <v>1195523344061.1697</v>
      </c>
      <c r="I12" s="114">
        <f>SUM(I13:I36)</f>
        <v>1275615584287.0037</v>
      </c>
      <c r="J12" s="115">
        <f t="shared" si="1"/>
        <v>0.12886568694487138</v>
      </c>
      <c r="K12" s="115">
        <f t="shared" si="2"/>
        <v>0.1235276767660498</v>
      </c>
      <c r="L12" s="115">
        <f t="shared" si="3"/>
        <v>0.11911519281310648</v>
      </c>
      <c r="M12" s="115">
        <f t="shared" si="4"/>
        <v>0.11577330499738371</v>
      </c>
      <c r="N12" s="115">
        <f t="shared" si="5"/>
        <v>0.11312212342542736</v>
      </c>
      <c r="Q12" s="80"/>
      <c r="R12" s="80"/>
      <c r="S12" s="80"/>
    </row>
    <row r="13" spans="4:19" ht="15.75">
      <c r="D13" s="116" t="s">
        <v>166</v>
      </c>
      <c r="E13" s="117">
        <v>128901530467.86</v>
      </c>
      <c r="F13" s="117">
        <v>130289851958</v>
      </c>
      <c r="G13" s="117">
        <v>133505973742.06026</v>
      </c>
      <c r="H13" s="117">
        <v>137202621090.0302</v>
      </c>
      <c r="I13" s="117">
        <v>141222615640.89032</v>
      </c>
      <c r="J13" s="118">
        <f t="shared" si="1"/>
        <v>1.6177199859858396E-2</v>
      </c>
      <c r="K13" s="118">
        <f t="shared" si="2"/>
        <v>1.5045486592980337E-2</v>
      </c>
      <c r="L13" s="118">
        <f t="shared" si="3"/>
        <v>1.4118017234897067E-2</v>
      </c>
      <c r="M13" s="118">
        <f t="shared" si="4"/>
        <v>1.3286566905450407E-2</v>
      </c>
      <c r="N13" s="118">
        <f t="shared" si="5"/>
        <v>1.2523680608621463E-2</v>
      </c>
      <c r="Q13" s="112"/>
      <c r="R13" s="112"/>
      <c r="S13" s="112"/>
    </row>
    <row r="14" spans="4:19" ht="15.75">
      <c r="D14" s="116" t="s">
        <v>167</v>
      </c>
      <c r="E14" s="117">
        <v>80511291135.86998</v>
      </c>
      <c r="F14" s="117">
        <v>81924855519</v>
      </c>
      <c r="G14" s="117">
        <v>88149581172.904068</v>
      </c>
      <c r="H14" s="117">
        <v>95437018526.377792</v>
      </c>
      <c r="I14" s="117">
        <v>103253202330.93553</v>
      </c>
      <c r="J14" s="118">
        <f t="shared" si="1"/>
        <v>1.0104203130504827E-2</v>
      </c>
      <c r="K14" s="118">
        <f t="shared" si="2"/>
        <v>9.4604399100883477E-3</v>
      </c>
      <c r="L14" s="118">
        <f t="shared" si="3"/>
        <v>9.3216600828098101E-3</v>
      </c>
      <c r="M14" s="118">
        <f t="shared" si="4"/>
        <v>9.2420270242167379E-3</v>
      </c>
      <c r="N14" s="118">
        <f t="shared" si="5"/>
        <v>9.156537159021377E-3</v>
      </c>
    </row>
    <row r="15" spans="4:19" ht="15.75">
      <c r="D15" s="116" t="s">
        <v>168</v>
      </c>
      <c r="E15" s="117">
        <v>66919121703.000023</v>
      </c>
      <c r="F15" s="117">
        <v>68686619634</v>
      </c>
      <c r="G15" s="117">
        <v>72184473188.885452</v>
      </c>
      <c r="H15" s="117">
        <v>73726940073.580704</v>
      </c>
      <c r="I15" s="117">
        <v>77458356767.510727</v>
      </c>
      <c r="J15" s="118">
        <f t="shared" si="1"/>
        <v>8.3983797733537605E-3</v>
      </c>
      <c r="K15" s="118">
        <f t="shared" si="2"/>
        <v>7.931727600347719E-3</v>
      </c>
      <c r="L15" s="118">
        <f t="shared" si="3"/>
        <v>7.6333785523455431E-3</v>
      </c>
      <c r="M15" s="118">
        <f t="shared" si="4"/>
        <v>7.1396443758824342E-3</v>
      </c>
      <c r="N15" s="118">
        <f t="shared" si="5"/>
        <v>6.8690394680955046E-3</v>
      </c>
    </row>
    <row r="16" spans="4:19" ht="15.75">
      <c r="D16" s="116" t="s">
        <v>169</v>
      </c>
      <c r="E16" s="117">
        <v>15469263527.400002</v>
      </c>
      <c r="F16" s="117">
        <v>15186213375</v>
      </c>
      <c r="G16" s="117">
        <v>15661717926.683504</v>
      </c>
      <c r="H16" s="117">
        <v>16152984694.559488</v>
      </c>
      <c r="I16" s="117">
        <v>16660629104.418472</v>
      </c>
      <c r="J16" s="118">
        <f t="shared" si="1"/>
        <v>1.941399507509839E-3</v>
      </c>
      <c r="K16" s="118">
        <f t="shared" si="2"/>
        <v>1.7536589864677631E-3</v>
      </c>
      <c r="L16" s="118">
        <f t="shared" si="3"/>
        <v>1.6561985761342297E-3</v>
      </c>
      <c r="M16" s="118">
        <f t="shared" si="4"/>
        <v>1.564239153464512E-3</v>
      </c>
      <c r="N16" s="118">
        <f t="shared" si="5"/>
        <v>1.4774715557812235E-3</v>
      </c>
    </row>
    <row r="17" spans="4:14" ht="15.75">
      <c r="D17" s="116" t="s">
        <v>170</v>
      </c>
      <c r="E17" s="117">
        <v>23952001032.639999</v>
      </c>
      <c r="F17" s="117">
        <v>26273533371</v>
      </c>
      <c r="G17" s="117">
        <v>26775275768.697063</v>
      </c>
      <c r="H17" s="117">
        <v>27356207533.594086</v>
      </c>
      <c r="I17" s="117">
        <v>27947447561.20668</v>
      </c>
      <c r="J17" s="118">
        <f t="shared" si="1"/>
        <v>3.0059868672014287E-3</v>
      </c>
      <c r="K17" s="118">
        <f t="shared" si="2"/>
        <v>3.0339898936336926E-3</v>
      </c>
      <c r="L17" s="118">
        <f t="shared" si="3"/>
        <v>2.8314373819850729E-3</v>
      </c>
      <c r="M17" s="118">
        <f t="shared" si="4"/>
        <v>2.6491482362861053E-3</v>
      </c>
      <c r="N17" s="118">
        <f t="shared" si="5"/>
        <v>2.4783913362202807E-3</v>
      </c>
    </row>
    <row r="18" spans="4:14" ht="15.75">
      <c r="D18" s="116" t="s">
        <v>171</v>
      </c>
      <c r="E18" s="117">
        <v>309912231248.80988</v>
      </c>
      <c r="F18" s="117">
        <v>332030596342</v>
      </c>
      <c r="G18" s="117">
        <v>362143471786.29639</v>
      </c>
      <c r="H18" s="117">
        <v>396199312628.65411</v>
      </c>
      <c r="I18" s="117">
        <v>433365815070.37848</v>
      </c>
      <c r="J18" s="118">
        <f t="shared" si="1"/>
        <v>3.8894123954383207E-2</v>
      </c>
      <c r="K18" s="118">
        <f t="shared" si="2"/>
        <v>3.834191082919633E-2</v>
      </c>
      <c r="L18" s="118">
        <f t="shared" si="3"/>
        <v>3.8296022514037152E-2</v>
      </c>
      <c r="M18" s="118">
        <f t="shared" si="4"/>
        <v>3.8367551824537209E-2</v>
      </c>
      <c r="N18" s="118">
        <f t="shared" si="5"/>
        <v>3.843106169650122E-2</v>
      </c>
    </row>
    <row r="19" spans="4:14" ht="15.75">
      <c r="D19" s="116" t="s">
        <v>172</v>
      </c>
      <c r="E19" s="117">
        <v>163784585065.43005</v>
      </c>
      <c r="F19" s="117">
        <v>180686724982</v>
      </c>
      <c r="G19" s="117">
        <v>188436651277.39868</v>
      </c>
      <c r="H19" s="117">
        <v>196684311492.7478</v>
      </c>
      <c r="I19" s="117">
        <v>205342598153.64764</v>
      </c>
      <c r="J19" s="118">
        <f t="shared" si="1"/>
        <v>2.0555038849814741E-2</v>
      </c>
      <c r="K19" s="118">
        <f t="shared" si="2"/>
        <v>2.0865168371843292E-2</v>
      </c>
      <c r="L19" s="118">
        <f t="shared" si="3"/>
        <v>1.9926837847424914E-2</v>
      </c>
      <c r="M19" s="118">
        <f t="shared" si="4"/>
        <v>1.904671531155416E-2</v>
      </c>
      <c r="N19" s="118">
        <f t="shared" si="5"/>
        <v>1.8209867470236681E-2</v>
      </c>
    </row>
    <row r="20" spans="4:14" ht="15.75">
      <c r="D20" s="116" t="s">
        <v>173</v>
      </c>
      <c r="E20" s="117">
        <v>5898985683</v>
      </c>
      <c r="F20" s="117">
        <v>8634933410</v>
      </c>
      <c r="G20" s="117">
        <v>5143031663.1646566</v>
      </c>
      <c r="H20" s="117">
        <v>5246555189.2136784</v>
      </c>
      <c r="I20" s="117">
        <v>5352184624.5838652</v>
      </c>
      <c r="J20" s="118">
        <f t="shared" si="1"/>
        <v>7.4032534771282914E-4</v>
      </c>
      <c r="K20" s="118">
        <f t="shared" si="2"/>
        <v>9.9713656051518681E-4</v>
      </c>
      <c r="L20" s="118">
        <f t="shared" si="3"/>
        <v>5.4386637260490456E-4</v>
      </c>
      <c r="M20" s="118">
        <f t="shared" si="4"/>
        <v>5.0807124521975273E-4</v>
      </c>
      <c r="N20" s="118">
        <f t="shared" si="5"/>
        <v>4.7463397057528341E-4</v>
      </c>
    </row>
    <row r="21" spans="4:14" ht="15.75">
      <c r="D21" s="116" t="s">
        <v>174</v>
      </c>
      <c r="E21" s="117">
        <v>3199997717.9999995</v>
      </c>
      <c r="F21" s="117">
        <v>2899510003</v>
      </c>
      <c r="G21" s="117">
        <v>2926843525.5079994</v>
      </c>
      <c r="H21" s="117">
        <v>3000528407.756001</v>
      </c>
      <c r="I21" s="117">
        <v>3113487714.0441589</v>
      </c>
      <c r="J21" s="118">
        <f t="shared" si="1"/>
        <v>4.0160114815769577E-4</v>
      </c>
      <c r="K21" s="118">
        <f t="shared" si="2"/>
        <v>3.3482683586448162E-4</v>
      </c>
      <c r="L21" s="118">
        <f t="shared" si="3"/>
        <v>3.0950845253414173E-4</v>
      </c>
      <c r="M21" s="118">
        <f t="shared" si="4"/>
        <v>2.9056822037820088E-4</v>
      </c>
      <c r="N21" s="118">
        <f t="shared" si="5"/>
        <v>2.7610539241609941E-4</v>
      </c>
    </row>
    <row r="22" spans="4:14" ht="15.75">
      <c r="D22" s="116" t="s">
        <v>175</v>
      </c>
      <c r="E22" s="117">
        <v>19561376975.169998</v>
      </c>
      <c r="F22" s="117">
        <v>18697509949</v>
      </c>
      <c r="G22" s="117">
        <v>18895046645.71722</v>
      </c>
      <c r="H22" s="117">
        <v>19086100880.01141</v>
      </c>
      <c r="I22" s="117">
        <v>19379078018.148693</v>
      </c>
      <c r="J22" s="118">
        <f t="shared" si="1"/>
        <v>2.4549615796862849E-3</v>
      </c>
      <c r="K22" s="118">
        <f t="shared" si="2"/>
        <v>2.1591331253525375E-3</v>
      </c>
      <c r="L22" s="118">
        <f t="shared" si="3"/>
        <v>1.9981172880983856E-3</v>
      </c>
      <c r="M22" s="118">
        <f t="shared" si="4"/>
        <v>1.8482792405259264E-3</v>
      </c>
      <c r="N22" s="118">
        <f t="shared" si="5"/>
        <v>1.7185447421962307E-3</v>
      </c>
    </row>
    <row r="23" spans="4:14" ht="15.75">
      <c r="D23" s="116" t="s">
        <v>176</v>
      </c>
      <c r="E23" s="117">
        <v>81430439435.669983</v>
      </c>
      <c r="F23" s="117">
        <v>73881683104</v>
      </c>
      <c r="G23" s="117">
        <v>79858299152.503967</v>
      </c>
      <c r="H23" s="117">
        <v>87129908749.422211</v>
      </c>
      <c r="I23" s="117">
        <v>96868869429.94371</v>
      </c>
      <c r="J23" s="118">
        <f t="shared" si="1"/>
        <v>1.0219556654180957E-2</v>
      </c>
      <c r="K23" s="118">
        <f t="shared" si="2"/>
        <v>8.5316381583301105E-3</v>
      </c>
      <c r="L23" s="118">
        <f t="shared" si="3"/>
        <v>8.4448718823839676E-3</v>
      </c>
      <c r="M23" s="118">
        <f t="shared" si="4"/>
        <v>8.4375746823768805E-3</v>
      </c>
      <c r="N23" s="118">
        <f t="shared" si="5"/>
        <v>8.5903718476915639E-3</v>
      </c>
    </row>
    <row r="24" spans="4:14" ht="30">
      <c r="D24" s="116" t="s">
        <v>177</v>
      </c>
      <c r="E24" s="117">
        <v>23777091243.410004</v>
      </c>
      <c r="F24" s="117">
        <v>21390709235</v>
      </c>
      <c r="G24" s="117">
        <v>15948315644.626667</v>
      </c>
      <c r="H24" s="117">
        <v>14210207118.505157</v>
      </c>
      <c r="I24" s="117">
        <v>12519476143.24263</v>
      </c>
      <c r="J24" s="118">
        <f t="shared" si="1"/>
        <v>2.9840356102415677E-3</v>
      </c>
      <c r="K24" s="118">
        <f t="shared" si="2"/>
        <v>2.4701358100650763E-3</v>
      </c>
      <c r="L24" s="118">
        <f t="shared" si="3"/>
        <v>1.6865057706963336E-3</v>
      </c>
      <c r="M24" s="118">
        <f t="shared" si="4"/>
        <v>1.3761024834681229E-3</v>
      </c>
      <c r="N24" s="118">
        <f t="shared" si="5"/>
        <v>1.1102323795214354E-3</v>
      </c>
    </row>
    <row r="25" spans="4:14" ht="15.75">
      <c r="D25" s="116" t="s">
        <v>178</v>
      </c>
      <c r="E25" s="117">
        <v>9314445732.7999992</v>
      </c>
      <c r="F25" s="117">
        <v>10990734117</v>
      </c>
      <c r="G25" s="117">
        <v>11736800181.764715</v>
      </c>
      <c r="H25" s="117">
        <v>12296458288.133678</v>
      </c>
      <c r="I25" s="117">
        <v>12857936803.666542</v>
      </c>
      <c r="J25" s="118">
        <f t="shared" si="1"/>
        <v>1.168967115102496E-3</v>
      </c>
      <c r="K25" s="118">
        <f t="shared" si="2"/>
        <v>1.2691774556443623E-3</v>
      </c>
      <c r="L25" s="118">
        <f t="shared" si="3"/>
        <v>1.2411455652826297E-3</v>
      </c>
      <c r="M25" s="118">
        <f t="shared" si="4"/>
        <v>1.1907769286576705E-3</v>
      </c>
      <c r="N25" s="118">
        <f t="shared" si="5"/>
        <v>1.14024721241839E-3</v>
      </c>
    </row>
    <row r="26" spans="4:14" ht="15.75">
      <c r="D26" s="116" t="s">
        <v>179</v>
      </c>
      <c r="E26" s="117">
        <v>12761423420</v>
      </c>
      <c r="F26" s="117">
        <v>9308306981</v>
      </c>
      <c r="G26" s="117">
        <v>9391728240.3500004</v>
      </c>
      <c r="H26" s="117">
        <v>9479320562.7125015</v>
      </c>
      <c r="I26" s="117">
        <v>9571292501.2356281</v>
      </c>
      <c r="J26" s="118">
        <f t="shared" si="1"/>
        <v>1.6015643601151185E-3</v>
      </c>
      <c r="K26" s="118">
        <f t="shared" si="2"/>
        <v>1.0748957480673661E-3</v>
      </c>
      <c r="L26" s="118">
        <f t="shared" si="3"/>
        <v>9.9315841416134569E-4</v>
      </c>
      <c r="M26" s="118">
        <f t="shared" si="4"/>
        <v>9.1796808161592335E-4</v>
      </c>
      <c r="N26" s="118">
        <f t="shared" si="5"/>
        <v>8.4878622133706969E-4</v>
      </c>
    </row>
    <row r="27" spans="4:14" ht="15.75">
      <c r="D27" s="116" t="s">
        <v>180</v>
      </c>
      <c r="E27" s="117">
        <v>1270564893.1399999</v>
      </c>
      <c r="F27" s="117">
        <v>1258285151</v>
      </c>
      <c r="G27" s="117">
        <v>1287186542.0099998</v>
      </c>
      <c r="H27" s="117">
        <v>1286580549.0671382</v>
      </c>
      <c r="I27" s="117">
        <v>1318403507.5139577</v>
      </c>
      <c r="J27" s="118">
        <f t="shared" si="1"/>
        <v>1.5945646367922944E-4</v>
      </c>
      <c r="K27" s="118">
        <f t="shared" si="2"/>
        <v>1.453030461314782E-4</v>
      </c>
      <c r="L27" s="118">
        <f t="shared" si="3"/>
        <v>1.3611766781114148E-4</v>
      </c>
      <c r="M27" s="118">
        <f t="shared" si="4"/>
        <v>1.2459119518726017E-4</v>
      </c>
      <c r="N27" s="118">
        <f t="shared" si="5"/>
        <v>1.1691657434937296E-4</v>
      </c>
    </row>
    <row r="28" spans="4:14" ht="15.75">
      <c r="D28" s="116" t="s">
        <v>181</v>
      </c>
      <c r="E28" s="117">
        <v>4351317450.1900005</v>
      </c>
      <c r="F28" s="117">
        <v>4419749461</v>
      </c>
      <c r="G28" s="117">
        <v>4518863745.9140015</v>
      </c>
      <c r="H28" s="117">
        <v>4513932295.8873997</v>
      </c>
      <c r="I28" s="117">
        <v>4614785679.7517977</v>
      </c>
      <c r="J28" s="118">
        <f t="shared" si="1"/>
        <v>5.4609229068047782E-4</v>
      </c>
      <c r="K28" s="118">
        <f t="shared" si="2"/>
        <v>5.1037959027878488E-4</v>
      </c>
      <c r="L28" s="118">
        <f t="shared" si="3"/>
        <v>4.7786173501288362E-4</v>
      </c>
      <c r="M28" s="118">
        <f t="shared" si="4"/>
        <v>4.3712476466923228E-4</v>
      </c>
      <c r="N28" s="118">
        <f t="shared" si="5"/>
        <v>4.0924112379715479E-4</v>
      </c>
    </row>
    <row r="29" spans="4:14" ht="15.75">
      <c r="D29" s="116" t="s">
        <v>182</v>
      </c>
      <c r="E29" s="117">
        <v>765172194</v>
      </c>
      <c r="F29" s="117">
        <v>758355375</v>
      </c>
      <c r="G29" s="117">
        <v>766758587.31000006</v>
      </c>
      <c r="H29" s="117">
        <v>784883424.15920007</v>
      </c>
      <c r="I29" s="117">
        <v>803483682.18711329</v>
      </c>
      <c r="J29" s="118">
        <f t="shared" si="1"/>
        <v>9.6029453371236181E-5</v>
      </c>
      <c r="K29" s="118">
        <f t="shared" si="2"/>
        <v>8.7572634827731067E-5</v>
      </c>
      <c r="L29" s="118">
        <f t="shared" si="3"/>
        <v>8.108334516598131E-5</v>
      </c>
      <c r="M29" s="118">
        <f t="shared" si="4"/>
        <v>7.6007338964955096E-5</v>
      </c>
      <c r="N29" s="118">
        <f t="shared" si="5"/>
        <v>7.1253268920739007E-5</v>
      </c>
    </row>
    <row r="30" spans="4:14" ht="30">
      <c r="D30" s="116" t="s">
        <v>183</v>
      </c>
      <c r="E30" s="117">
        <v>17354908766.999996</v>
      </c>
      <c r="F30" s="117">
        <v>16250725153</v>
      </c>
      <c r="G30" s="117">
        <v>16656604593.855331</v>
      </c>
      <c r="H30" s="117">
        <v>17074726036.901928</v>
      </c>
      <c r="I30" s="117">
        <v>17498758292.910355</v>
      </c>
      <c r="J30" s="118">
        <f t="shared" si="1"/>
        <v>2.1780488304083408E-3</v>
      </c>
      <c r="K30" s="118">
        <f t="shared" si="2"/>
        <v>1.8765856568360093E-3</v>
      </c>
      <c r="L30" s="118">
        <f t="shared" si="3"/>
        <v>1.7614060565203761E-3</v>
      </c>
      <c r="M30" s="118">
        <f t="shared" si="4"/>
        <v>1.6534996786443943E-3</v>
      </c>
      <c r="N30" s="118">
        <f t="shared" si="5"/>
        <v>1.5517972026884194E-3</v>
      </c>
    </row>
    <row r="31" spans="4:14" ht="30">
      <c r="D31" s="116" t="s">
        <v>184</v>
      </c>
      <c r="E31" s="117">
        <v>22898778096.400002</v>
      </c>
      <c r="F31" s="117">
        <v>23276233658</v>
      </c>
      <c r="G31" s="117">
        <v>23830605317.775135</v>
      </c>
      <c r="H31" s="117">
        <v>24474058962.351635</v>
      </c>
      <c r="I31" s="117">
        <v>25329794072.385811</v>
      </c>
      <c r="J31" s="118">
        <f t="shared" si="1"/>
        <v>2.8738069165468502E-3</v>
      </c>
      <c r="K31" s="118">
        <f t="shared" si="2"/>
        <v>2.687870591405747E-3</v>
      </c>
      <c r="L31" s="118">
        <f t="shared" si="3"/>
        <v>2.5200437640670557E-3</v>
      </c>
      <c r="M31" s="118">
        <f t="shared" si="4"/>
        <v>2.3700438028647253E-3</v>
      </c>
      <c r="N31" s="118">
        <f t="shared" si="5"/>
        <v>2.2462567302348061E-3</v>
      </c>
    </row>
    <row r="32" spans="4:14" ht="30">
      <c r="D32" s="116" t="s">
        <v>185</v>
      </c>
      <c r="E32" s="117">
        <v>4478204406.6600008</v>
      </c>
    </row>
    <row r="33" spans="4:14" ht="15.75">
      <c r="D33" s="116" t="s">
        <v>186</v>
      </c>
      <c r="E33" s="117">
        <v>2826449368.9999995</v>
      </c>
      <c r="F33" s="117">
        <v>2886533263</v>
      </c>
      <c r="G33" s="117">
        <v>2933509375.9900002</v>
      </c>
      <c r="H33" s="117">
        <v>3008503984.3308015</v>
      </c>
      <c r="I33" s="117">
        <v>3086134264.295887</v>
      </c>
      <c r="J33" s="118">
        <f>E32/$Q$3</f>
        <v>5.6201666060047778E-4</v>
      </c>
      <c r="K33" s="118">
        <f>F33/$Q$4</f>
        <v>3.3332832032580769E-4</v>
      </c>
      <c r="L33" s="118">
        <f>G33/$Q$5</f>
        <v>3.1021335426514559E-4</v>
      </c>
      <c r="M33" s="118">
        <f>H33/$Q$6</f>
        <v>2.9134056737076377E-4</v>
      </c>
      <c r="N33" s="118">
        <f>I33/$Q$7</f>
        <v>2.7367967705431602E-4</v>
      </c>
    </row>
    <row r="34" spans="4:14" ht="15.75">
      <c r="D34" s="116" t="s">
        <v>187</v>
      </c>
      <c r="E34" s="117">
        <v>6039853616</v>
      </c>
      <c r="F34" s="117">
        <v>10596192158</v>
      </c>
      <c r="G34" s="117">
        <v>10799521435.881334</v>
      </c>
      <c r="H34" s="117">
        <v>10803354216.147518</v>
      </c>
      <c r="I34" s="117">
        <v>11010851530.892052</v>
      </c>
      <c r="J34" s="118">
        <f>E33/$Q$3</f>
        <v>3.547206628976711E-4</v>
      </c>
      <c r="K34" s="118">
        <f>F34/$Q$4</f>
        <v>1.2236169176186055E-3</v>
      </c>
      <c r="L34" s="118">
        <f>G34/$Q$5</f>
        <v>1.1420300192333561E-3</v>
      </c>
      <c r="M34" s="118">
        <f>H34/$Q$6</f>
        <v>1.0461861985999188E-3</v>
      </c>
      <c r="N34" s="118">
        <f>I34/$Q$7</f>
        <v>9.764469180523768E-4</v>
      </c>
    </row>
    <row r="35" spans="4:14" ht="30">
      <c r="D35" s="116" t="s">
        <v>188</v>
      </c>
      <c r="E35" s="117">
        <v>21435521617</v>
      </c>
      <c r="F35" s="117">
        <v>25212748733</v>
      </c>
      <c r="G35" s="117">
        <v>30581651298.644661</v>
      </c>
      <c r="H35" s="117">
        <v>36081646714.963852</v>
      </c>
      <c r="I35" s="117">
        <v>42655478887.942986</v>
      </c>
      <c r="J35" s="118">
        <f>E34/$Q$3</f>
        <v>7.5800433645497082E-4</v>
      </c>
      <c r="K35" s="118">
        <f>F35/$Q$4</f>
        <v>2.9114936223645126E-3</v>
      </c>
      <c r="L35" s="118">
        <f>G35/$Q$5</f>
        <v>3.2339547662492097E-3</v>
      </c>
      <c r="M35" s="118">
        <f>H35/$Q$6</f>
        <v>3.4941111862769486E-3</v>
      </c>
      <c r="N35" s="118">
        <f>I35/$Q$7</f>
        <v>3.7827057045792156E-3</v>
      </c>
    </row>
    <row r="36" spans="4:14" ht="15.75">
      <c r="D36" s="116" t="s">
        <v>189</v>
      </c>
      <c r="E36" s="117">
        <v>0</v>
      </c>
      <c r="F36" s="117">
        <v>4175726215</v>
      </c>
      <c r="G36" s="117">
        <v>4271998417.649806</v>
      </c>
      <c r="H36" s="117">
        <v>4287182642.0615435</v>
      </c>
      <c r="I36" s="117">
        <v>4384904505.2709503</v>
      </c>
      <c r="J36" s="118">
        <f>E35/$Q$3</f>
        <v>2.6901675724089716E-3</v>
      </c>
      <c r="K36" s="118">
        <f>F36/$Q$4</f>
        <v>4.8220050786450697E-4</v>
      </c>
      <c r="L36" s="118">
        <f>G36/$Q$5</f>
        <v>4.5175616938578967E-4</v>
      </c>
      <c r="M36" s="118">
        <f>H36/$Q$6</f>
        <v>4.1516655117148829E-4</v>
      </c>
      <c r="N36" s="118">
        <f>I36/$Q$7</f>
        <v>3.8885516511718166E-4</v>
      </c>
    </row>
    <row r="37" spans="4:14" ht="15.75">
      <c r="D37" s="113" t="s">
        <v>190</v>
      </c>
      <c r="E37" s="114">
        <f>E38</f>
        <v>12921593863</v>
      </c>
      <c r="F37" s="114">
        <f t="shared" ref="F37:I37" si="6">F38</f>
        <v>12921593863</v>
      </c>
      <c r="G37" s="114">
        <f t="shared" si="6"/>
        <v>12921593863.100004</v>
      </c>
      <c r="H37" s="114">
        <f t="shared" si="6"/>
        <v>12921593863.249992</v>
      </c>
      <c r="I37" s="114">
        <f t="shared" si="6"/>
        <v>12921593863.44998</v>
      </c>
      <c r="J37" s="115">
        <f t="shared" si="1"/>
        <v>1.6216658225155136E-3</v>
      </c>
      <c r="K37" s="115">
        <f t="shared" si="2"/>
        <v>1.4921474259436084E-3</v>
      </c>
      <c r="L37" s="115">
        <f t="shared" si="3"/>
        <v>1.3664353717538064E-3</v>
      </c>
      <c r="M37" s="115">
        <f t="shared" si="4"/>
        <v>1.2513144430125159E-3</v>
      </c>
      <c r="N37" s="115">
        <f t="shared" si="5"/>
        <v>1.1458923470987934E-3</v>
      </c>
    </row>
    <row r="38" spans="4:14" ht="15.75">
      <c r="D38" s="116" t="s">
        <v>191</v>
      </c>
      <c r="E38" s="117">
        <v>12921593863</v>
      </c>
      <c r="F38" s="117">
        <v>12921593863</v>
      </c>
      <c r="G38" s="117">
        <v>12921593863.100004</v>
      </c>
      <c r="H38" s="117">
        <v>12921593863.249992</v>
      </c>
      <c r="I38" s="117">
        <v>12921593863.44998</v>
      </c>
      <c r="J38" s="118">
        <f t="shared" si="1"/>
        <v>1.6216658225155136E-3</v>
      </c>
      <c r="K38" s="118">
        <f t="shared" si="2"/>
        <v>1.4921474259436084E-3</v>
      </c>
      <c r="L38" s="118">
        <f t="shared" si="3"/>
        <v>1.3664353717538064E-3</v>
      </c>
      <c r="M38" s="118">
        <f t="shared" si="4"/>
        <v>1.2513144430125159E-3</v>
      </c>
      <c r="N38" s="118">
        <f t="shared" si="5"/>
        <v>1.1458923470987934E-3</v>
      </c>
    </row>
    <row r="39" spans="4:14" ht="15.75">
      <c r="D39" s="113" t="s">
        <v>192</v>
      </c>
      <c r="E39" s="114">
        <f>SUM(E40:E45)</f>
        <v>14166799626</v>
      </c>
      <c r="F39" s="114">
        <f t="shared" ref="F39:I39" si="7">SUM(F40:F45)</f>
        <v>16665181183</v>
      </c>
      <c r="G39" s="114">
        <f t="shared" si="7"/>
        <v>20377690099.470001</v>
      </c>
      <c r="H39" s="114">
        <f t="shared" si="7"/>
        <v>26531124106.163704</v>
      </c>
      <c r="I39" s="114">
        <f t="shared" si="7"/>
        <v>17185492452.972836</v>
      </c>
      <c r="J39" s="115">
        <f t="shared" si="1"/>
        <v>1.7779397039937564E-3</v>
      </c>
      <c r="K39" s="115">
        <f t="shared" si="2"/>
        <v>1.9244458128576385E-3</v>
      </c>
      <c r="L39" s="115">
        <f t="shared" si="3"/>
        <v>2.1549041737079439E-3</v>
      </c>
      <c r="M39" s="115">
        <f t="shared" si="4"/>
        <v>2.5692479685358364E-3</v>
      </c>
      <c r="N39" s="115">
        <f t="shared" si="5"/>
        <v>1.5240166570076531E-3</v>
      </c>
    </row>
    <row r="40" spans="4:14" ht="15.75">
      <c r="D40" s="116" t="s">
        <v>193</v>
      </c>
      <c r="E40" s="117">
        <v>8150891737</v>
      </c>
      <c r="F40" s="117">
        <v>10870891738</v>
      </c>
      <c r="G40" s="117">
        <v>14583400654.369999</v>
      </c>
      <c r="H40" s="117">
        <v>20736834660.913704</v>
      </c>
      <c r="I40" s="117">
        <v>11391203007.522835</v>
      </c>
      <c r="J40" s="118">
        <f t="shared" si="1"/>
        <v>1.0229405670120781E-3</v>
      </c>
      <c r="K40" s="118">
        <f t="shared" si="2"/>
        <v>1.255338412315826E-3</v>
      </c>
      <c r="L40" s="118">
        <f t="shared" si="3"/>
        <v>1.542168458915489E-3</v>
      </c>
      <c r="M40" s="118">
        <f t="shared" si="4"/>
        <v>2.0081346765868282E-3</v>
      </c>
      <c r="N40" s="118">
        <f t="shared" si="5"/>
        <v>1.0101766460476021E-3</v>
      </c>
    </row>
    <row r="41" spans="4:14" ht="15.75">
      <c r="D41" s="116" t="s">
        <v>194</v>
      </c>
      <c r="E41" s="117">
        <v>1524248087</v>
      </c>
      <c r="F41" s="117">
        <v>1524248087</v>
      </c>
      <c r="G41" s="117">
        <v>1524248087</v>
      </c>
      <c r="H41" s="117">
        <v>1524248087</v>
      </c>
      <c r="I41" s="117">
        <v>1524248087</v>
      </c>
      <c r="J41" s="118">
        <f t="shared" si="1"/>
        <v>1.9129381823402021E-4</v>
      </c>
      <c r="K41" s="118">
        <f t="shared" si="2"/>
        <v>1.7601565903019894E-4</v>
      </c>
      <c r="L41" s="118">
        <f t="shared" si="3"/>
        <v>1.6118650094340564E-4</v>
      </c>
      <c r="M41" s="118">
        <f t="shared" si="4"/>
        <v>1.4760668584560955E-4</v>
      </c>
      <c r="N41" s="118">
        <f t="shared" si="5"/>
        <v>1.3517095773407469E-4</v>
      </c>
    </row>
    <row r="42" spans="4:14" ht="15.75">
      <c r="D42" s="116" t="s">
        <v>195</v>
      </c>
      <c r="E42" s="117">
        <v>2000371875</v>
      </c>
      <c r="F42" s="117">
        <v>1975371875</v>
      </c>
      <c r="G42" s="117">
        <v>1975371875</v>
      </c>
      <c r="H42" s="117">
        <v>1975371875</v>
      </c>
      <c r="I42" s="117">
        <v>1975371875</v>
      </c>
      <c r="J42" s="118">
        <f t="shared" si="1"/>
        <v>2.5104756707278463E-4</v>
      </c>
      <c r="K42" s="118">
        <f t="shared" si="2"/>
        <v>2.2811009925042785E-4</v>
      </c>
      <c r="L42" s="118">
        <f t="shared" si="3"/>
        <v>2.0889203228061158E-4</v>
      </c>
      <c r="M42" s="118">
        <f t="shared" si="4"/>
        <v>1.9129306985403991E-4</v>
      </c>
      <c r="N42" s="118">
        <f t="shared" si="5"/>
        <v>1.7517680389564095E-4</v>
      </c>
    </row>
    <row r="43" spans="4:14" ht="15.75">
      <c r="D43" s="116" t="s">
        <v>196</v>
      </c>
      <c r="E43" s="117">
        <v>375180871</v>
      </c>
      <c r="F43" s="117">
        <v>400000000</v>
      </c>
      <c r="G43" s="117">
        <v>400000000</v>
      </c>
      <c r="H43" s="117">
        <v>400000000</v>
      </c>
      <c r="I43" s="117">
        <v>400000000</v>
      </c>
      <c r="J43" s="118">
        <f t="shared" si="1"/>
        <v>4.7085367502879068E-5</v>
      </c>
      <c r="K43" s="118">
        <f t="shared" si="2"/>
        <v>4.6190816450786586E-5</v>
      </c>
      <c r="L43" s="118">
        <f t="shared" si="3"/>
        <v>4.2299282464090281E-5</v>
      </c>
      <c r="M43" s="118">
        <f t="shared" si="4"/>
        <v>3.8735606652097326E-5</v>
      </c>
      <c r="N43" s="118">
        <f t="shared" si="5"/>
        <v>3.5472167263825391E-5</v>
      </c>
    </row>
    <row r="44" spans="4:14" ht="15.75">
      <c r="D44" s="116" t="s">
        <v>197</v>
      </c>
      <c r="E44" s="117">
        <v>1193399381</v>
      </c>
      <c r="F44" s="117">
        <v>1008000000</v>
      </c>
      <c r="G44" s="117">
        <v>1008000000</v>
      </c>
      <c r="H44" s="117">
        <v>1008000000</v>
      </c>
      <c r="I44" s="117">
        <v>1008000000</v>
      </c>
      <c r="J44" s="118">
        <f t="shared" si="1"/>
        <v>1.4977215731260828E-4</v>
      </c>
      <c r="K44" s="118">
        <f t="shared" si="2"/>
        <v>1.1640085745598219E-4</v>
      </c>
      <c r="L44" s="118">
        <f t="shared" si="3"/>
        <v>1.065941918095075E-4</v>
      </c>
      <c r="M44" s="118">
        <f t="shared" si="4"/>
        <v>9.7613728763285262E-5</v>
      </c>
      <c r="N44" s="118">
        <f t="shared" si="5"/>
        <v>8.9389861504839981E-5</v>
      </c>
    </row>
    <row r="45" spans="4:14" ht="15.75">
      <c r="D45" s="97" t="s">
        <v>198</v>
      </c>
      <c r="E45" s="117">
        <v>922707675</v>
      </c>
      <c r="F45" s="117">
        <v>886669483</v>
      </c>
      <c r="G45" s="117">
        <v>886669483.10000038</v>
      </c>
      <c r="H45" s="117">
        <v>886669483.24999964</v>
      </c>
      <c r="I45" s="117">
        <v>886669483.44999957</v>
      </c>
      <c r="J45" s="118">
        <f t="shared" si="1"/>
        <v>1.1580022685938617E-4</v>
      </c>
      <c r="K45" s="118">
        <f t="shared" si="2"/>
        <v>1.0238996835441709E-4</v>
      </c>
      <c r="L45" s="118">
        <f t="shared" si="3"/>
        <v>9.3763707294839603E-5</v>
      </c>
      <c r="M45" s="118">
        <f t="shared" si="4"/>
        <v>8.5864200833975958E-5</v>
      </c>
      <c r="N45" s="118">
        <f t="shared" si="5"/>
        <v>7.8630220561670108E-5</v>
      </c>
    </row>
    <row r="46" spans="4:14" ht="15.75">
      <c r="D46" s="113" t="s">
        <v>199</v>
      </c>
      <c r="E46" s="114">
        <f>SUM(E47:E48)</f>
        <v>492883015693</v>
      </c>
      <c r="F46" s="114">
        <f t="shared" ref="F46:I46" si="8">SUM(F47:F48)</f>
        <v>514622504912</v>
      </c>
      <c r="G46" s="114">
        <f t="shared" si="8"/>
        <v>573184678180.75354</v>
      </c>
      <c r="H46" s="114">
        <f t="shared" si="8"/>
        <v>629303778083.70337</v>
      </c>
      <c r="I46" s="114">
        <f t="shared" si="8"/>
        <v>698291718348.77014</v>
      </c>
      <c r="J46" s="115">
        <f t="shared" si="1"/>
        <v>6.1857039427343871E-2</v>
      </c>
      <c r="K46" s="115">
        <f t="shared" si="2"/>
        <v>5.9427084164585524E-2</v>
      </c>
      <c r="L46" s="115">
        <f t="shared" si="3"/>
        <v>6.0613251516140949E-2</v>
      </c>
      <c r="M46" s="115">
        <f t="shared" si="4"/>
        <v>6.0941159031322696E-2</v>
      </c>
      <c r="N46" s="115">
        <f t="shared" si="5"/>
        <v>6.1924801580529057E-2</v>
      </c>
    </row>
    <row r="47" spans="4:14" ht="30">
      <c r="D47" s="116" t="s">
        <v>200</v>
      </c>
      <c r="E47" s="117">
        <v>330136471138</v>
      </c>
      <c r="F47" s="117">
        <v>362550018434</v>
      </c>
      <c r="G47" s="117">
        <v>395385808957.91687</v>
      </c>
      <c r="H47" s="117">
        <v>434703889550.25165</v>
      </c>
      <c r="I47" s="117">
        <v>476114866295.82574</v>
      </c>
      <c r="J47" s="118">
        <f t="shared" si="1"/>
        <v>4.1432275126938332E-2</v>
      </c>
      <c r="K47" s="118">
        <f t="shared" si="2"/>
        <v>4.1866203389285463E-2</v>
      </c>
      <c r="L47" s="118">
        <f t="shared" si="3"/>
        <v>4.1811340038509406E-2</v>
      </c>
      <c r="M47" s="118">
        <f t="shared" si="4"/>
        <v>4.2096297189388274E-2</v>
      </c>
      <c r="N47" s="118">
        <f t="shared" si="5"/>
        <v>4.2222065435098481E-2</v>
      </c>
    </row>
    <row r="48" spans="4:14" ht="30.75" thickBot="1">
      <c r="D48" s="116" t="s">
        <v>201</v>
      </c>
      <c r="E48" s="117">
        <v>162746544555</v>
      </c>
      <c r="F48" s="117">
        <v>152072486478</v>
      </c>
      <c r="G48" s="117">
        <v>177798869222.83664</v>
      </c>
      <c r="H48" s="117">
        <v>194599888533.45166</v>
      </c>
      <c r="I48" s="117">
        <v>222176852052.94443</v>
      </c>
      <c r="J48" s="118">
        <f t="shared" si="1"/>
        <v>2.0424764300405542E-2</v>
      </c>
      <c r="K48" s="118">
        <f t="shared" si="2"/>
        <v>1.7560880775300058E-2</v>
      </c>
      <c r="L48" s="118">
        <f t="shared" si="3"/>
        <v>1.8801911477631536E-2</v>
      </c>
      <c r="M48" s="118">
        <f t="shared" si="4"/>
        <v>1.8844861841934422E-2</v>
      </c>
      <c r="N48" s="118">
        <f t="shared" si="5"/>
        <v>1.9702736145430579E-2</v>
      </c>
    </row>
    <row r="49" spans="4:14" ht="15.75">
      <c r="D49" s="278" t="s">
        <v>128</v>
      </c>
      <c r="E49" s="279">
        <f>E9+E12+E37+E39+E46</f>
        <v>1555693118282.45</v>
      </c>
      <c r="F49" s="279">
        <f>F9+F12+F37+F39+F46</f>
        <v>1622833406288</v>
      </c>
      <c r="G49" s="279">
        <f>G9+G12+G37+G39+G46</f>
        <v>1741795666557.915</v>
      </c>
      <c r="H49" s="279">
        <f>H9+H12+H37+H39+H46</f>
        <v>1873187635297.2869</v>
      </c>
      <c r="I49" s="279">
        <f>I9+I12+I37+I39+I46</f>
        <v>2012922184135.1968</v>
      </c>
      <c r="J49" s="280">
        <f t="shared" si="1"/>
        <v>0.19524018375667418</v>
      </c>
      <c r="K49" s="280">
        <f t="shared" si="2"/>
        <v>0.18740000000013443</v>
      </c>
      <c r="L49" s="280">
        <f t="shared" si="3"/>
        <v>0.18419176723615413</v>
      </c>
      <c r="M49" s="280">
        <f t="shared" si="4"/>
        <v>0.18139764856612012</v>
      </c>
      <c r="N49" s="280">
        <f t="shared" si="5"/>
        <v>0.17850678101177106</v>
      </c>
    </row>
    <row r="50" spans="4:14">
      <c r="D50" s="318" t="s">
        <v>53</v>
      </c>
      <c r="E50" s="318"/>
      <c r="F50" s="318"/>
      <c r="G50" s="318"/>
      <c r="H50" s="318"/>
      <c r="I50" s="318"/>
      <c r="J50" s="318"/>
      <c r="K50" s="318"/>
      <c r="L50" s="318"/>
      <c r="M50" s="318"/>
      <c r="N50" s="318"/>
    </row>
    <row r="51" spans="4:14">
      <c r="D51" s="318" t="s">
        <v>202</v>
      </c>
      <c r="E51" s="318"/>
      <c r="F51" s="318"/>
      <c r="G51" s="318"/>
      <c r="H51" s="318"/>
      <c r="I51" s="318"/>
      <c r="J51" s="318"/>
      <c r="K51" s="318"/>
      <c r="L51" s="318"/>
      <c r="M51" s="318"/>
      <c r="N51" s="318"/>
    </row>
    <row r="52" spans="4:14">
      <c r="D52" s="111" t="s">
        <v>203</v>
      </c>
      <c r="E52" s="111"/>
      <c r="F52" s="111"/>
      <c r="G52" s="111"/>
      <c r="H52" s="111"/>
      <c r="I52" s="111"/>
      <c r="J52" s="111"/>
      <c r="K52" s="111"/>
      <c r="L52" s="111"/>
      <c r="M52" s="111"/>
      <c r="N52" s="111"/>
    </row>
    <row r="53" spans="4:14">
      <c r="D53" s="318"/>
      <c r="E53" s="318"/>
      <c r="F53" s="318"/>
      <c r="G53" s="318"/>
      <c r="H53" s="318"/>
      <c r="I53" s="318"/>
      <c r="J53" s="318"/>
      <c r="K53" s="318"/>
      <c r="L53" s="318"/>
      <c r="M53" s="318"/>
      <c r="N53" s="318"/>
    </row>
    <row r="54" spans="4:14"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</row>
    <row r="55" spans="4:14"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</row>
  </sheetData>
  <mergeCells count="19">
    <mergeCell ref="D2:N2"/>
    <mergeCell ref="D3:N3"/>
    <mergeCell ref="D5:D8"/>
    <mergeCell ref="E5:E7"/>
    <mergeCell ref="F5:F7"/>
    <mergeCell ref="G5:I5"/>
    <mergeCell ref="J5:J7"/>
    <mergeCell ref="K5:K7"/>
    <mergeCell ref="L5:N5"/>
    <mergeCell ref="G6:G7"/>
    <mergeCell ref="D51:N51"/>
    <mergeCell ref="D53:N53"/>
    <mergeCell ref="D4:N4"/>
    <mergeCell ref="H6:H7"/>
    <mergeCell ref="I6:I7"/>
    <mergeCell ref="L6:L7"/>
    <mergeCell ref="M6:M7"/>
    <mergeCell ref="N6:N7"/>
    <mergeCell ref="D50:N50"/>
  </mergeCells>
  <pageMargins left="0.7" right="0.7" top="0.75" bottom="0.75" header="0.3" footer="0.3"/>
  <ignoredErrors>
    <ignoredError sqref="E1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79F0-5F3E-4A56-9AF3-F7DF9FE1E899}">
  <dimension ref="B5:F46"/>
  <sheetViews>
    <sheetView showGridLines="0" workbookViewId="0">
      <selection activeCell="B45" sqref="B45"/>
    </sheetView>
  </sheetViews>
  <sheetFormatPr defaultColWidth="9.140625" defaultRowHeight="15"/>
  <cols>
    <col min="1" max="1" width="9.140625" style="60"/>
    <col min="2" max="2" width="66.85546875" style="60" customWidth="1"/>
    <col min="3" max="5" width="11.85546875" style="60" bestFit="1" customWidth="1"/>
    <col min="6" max="6" width="10.7109375" style="60" customWidth="1"/>
    <col min="7" max="16384" width="9.140625" style="60"/>
  </cols>
  <sheetData>
    <row r="5" spans="2:6" ht="18.75">
      <c r="B5" s="319" t="s">
        <v>333</v>
      </c>
      <c r="C5" s="319"/>
      <c r="D5" s="319"/>
      <c r="E5" s="319"/>
      <c r="F5" s="59"/>
    </row>
    <row r="6" spans="2:6" ht="15.75">
      <c r="B6" s="332" t="s">
        <v>60</v>
      </c>
      <c r="C6" s="332"/>
      <c r="D6" s="332"/>
      <c r="E6" s="332"/>
      <c r="F6" s="61"/>
    </row>
    <row r="7" spans="2:6">
      <c r="B7" s="62"/>
      <c r="C7" s="333" t="s">
        <v>61</v>
      </c>
      <c r="D7" s="333"/>
      <c r="E7" s="333"/>
      <c r="F7" s="63"/>
    </row>
    <row r="8" spans="2:6">
      <c r="B8" s="64"/>
      <c r="C8" s="65">
        <v>2026</v>
      </c>
      <c r="D8" s="65">
        <v>2027</v>
      </c>
      <c r="E8" s="65">
        <v>2028</v>
      </c>
      <c r="F8" s="66"/>
    </row>
    <row r="9" spans="2:6" ht="15.75" thickBot="1">
      <c r="B9" s="67" t="s">
        <v>62</v>
      </c>
      <c r="C9" s="68">
        <v>1592596441201.2854</v>
      </c>
      <c r="D9" s="68">
        <v>1703040079085.3669</v>
      </c>
      <c r="E9" s="68">
        <v>1828717394621.3569</v>
      </c>
      <c r="F9" s="69"/>
    </row>
    <row r="10" spans="2:6">
      <c r="B10" s="70"/>
      <c r="C10" s="71"/>
      <c r="D10" s="71"/>
      <c r="E10" s="71"/>
      <c r="F10" s="72"/>
    </row>
    <row r="11" spans="2:6" ht="15.75" thickBot="1">
      <c r="B11" s="73" t="s">
        <v>63</v>
      </c>
      <c r="C11" s="74"/>
      <c r="D11" s="75"/>
      <c r="E11" s="75"/>
    </row>
    <row r="12" spans="2:6">
      <c r="B12" s="76"/>
      <c r="C12" s="77"/>
      <c r="D12" s="76"/>
      <c r="E12" s="76"/>
    </row>
    <row r="13" spans="2:6">
      <c r="B13" s="78" t="s">
        <v>64</v>
      </c>
      <c r="C13" s="79">
        <f>C14+C15+C16+C17+C20+C21+C24+C22+C23</f>
        <v>30935252998.365879</v>
      </c>
      <c r="D13" s="79">
        <f t="shared" ref="D13:E13" si="0">D14+D15+D16+D17+D20+D21+D24+D22+D23</f>
        <v>32048283070.077896</v>
      </c>
      <c r="E13" s="79">
        <f t="shared" si="0"/>
        <v>33465214126.311749</v>
      </c>
      <c r="F13" s="69"/>
    </row>
    <row r="14" spans="2:6">
      <c r="B14" s="81" t="s">
        <v>65</v>
      </c>
      <c r="C14" s="71">
        <v>-3450500000</v>
      </c>
      <c r="D14" s="71">
        <v>16382457083.408905</v>
      </c>
      <c r="E14" s="71">
        <v>24840902051.45166</v>
      </c>
      <c r="F14" s="72"/>
    </row>
    <row r="15" spans="2:6">
      <c r="B15" s="81" t="s">
        <v>66</v>
      </c>
      <c r="C15" s="71">
        <v>4999999999.999999</v>
      </c>
      <c r="D15" s="71">
        <v>1999999999.9999962</v>
      </c>
      <c r="E15" s="71">
        <v>2999999999.9999971</v>
      </c>
      <c r="F15" s="72"/>
    </row>
    <row r="16" spans="2:6">
      <c r="B16" s="81" t="s">
        <v>67</v>
      </c>
      <c r="C16" s="71">
        <v>6455104.0000076294</v>
      </c>
      <c r="D16" s="71">
        <v>6455104</v>
      </c>
      <c r="E16" s="71">
        <v>6455104.0000419617</v>
      </c>
      <c r="F16" s="72"/>
    </row>
    <row r="17" spans="2:6" ht="18">
      <c r="B17" s="81" t="s">
        <v>68</v>
      </c>
      <c r="C17" s="71">
        <v>-7466439106.722229</v>
      </c>
      <c r="D17" s="71">
        <v>-13988952068.188812</v>
      </c>
      <c r="E17" s="71">
        <v>-20932164709.470062</v>
      </c>
      <c r="F17" s="72"/>
    </row>
    <row r="18" spans="2:6">
      <c r="B18" s="83" t="s">
        <v>69</v>
      </c>
      <c r="C18" s="71">
        <v>-1599155344.7832565</v>
      </c>
      <c r="D18" s="71">
        <v>-1744976558.5271606</v>
      </c>
      <c r="E18" s="71">
        <v>-1129783946.0916214</v>
      </c>
      <c r="F18" s="72"/>
    </row>
    <row r="19" spans="2:6">
      <c r="B19" s="84" t="s">
        <v>70</v>
      </c>
      <c r="C19" s="71">
        <v>-2287772373.9933929</v>
      </c>
      <c r="D19" s="71">
        <v>-4715825816.0104599</v>
      </c>
      <c r="E19" s="71">
        <v>-8691772147.5876236</v>
      </c>
      <c r="F19" s="72"/>
    </row>
    <row r="20" spans="2:6" ht="18">
      <c r="B20" s="85" t="s">
        <v>71</v>
      </c>
      <c r="C20" s="71">
        <v>21327862505.104919</v>
      </c>
      <c r="D20" s="71">
        <v>21010090227.189819</v>
      </c>
      <c r="E20" s="71">
        <v>22756167976.507172</v>
      </c>
      <c r="F20" s="72"/>
    </row>
    <row r="21" spans="2:6" ht="30">
      <c r="B21" s="86" t="s">
        <v>72</v>
      </c>
      <c r="C21" s="87">
        <v>-6435650288.1449928</v>
      </c>
      <c r="D21" s="87">
        <v>-6435650439.190052</v>
      </c>
      <c r="E21" s="87">
        <v>-9980438160.9740295</v>
      </c>
      <c r="F21" s="88"/>
    </row>
    <row r="22" spans="2:6">
      <c r="B22" s="81" t="s">
        <v>73</v>
      </c>
      <c r="C22" s="87">
        <v>12658313317</v>
      </c>
      <c r="D22" s="87">
        <v>13658313316.999985</v>
      </c>
      <c r="E22" s="87">
        <v>14658313316.999985</v>
      </c>
      <c r="F22" s="88"/>
    </row>
    <row r="23" spans="2:6">
      <c r="B23" s="81" t="s">
        <v>74</v>
      </c>
      <c r="C23" s="87">
        <v>3753198640</v>
      </c>
      <c r="D23" s="87">
        <v>3708076754.5999985</v>
      </c>
      <c r="E23" s="87">
        <v>3651387502.2339973</v>
      </c>
      <c r="F23" s="88"/>
    </row>
    <row r="24" spans="2:6">
      <c r="B24" s="89" t="s">
        <v>75</v>
      </c>
      <c r="C24" s="90">
        <v>5542012827.1281738</v>
      </c>
      <c r="D24" s="90">
        <v>-4292506908.7419434</v>
      </c>
      <c r="E24" s="90">
        <v>-4535408954.4370117</v>
      </c>
      <c r="F24" s="72"/>
    </row>
    <row r="25" spans="2:6">
      <c r="B25" s="81"/>
      <c r="C25" s="71"/>
      <c r="D25" s="71"/>
      <c r="E25" s="71"/>
      <c r="F25" s="72"/>
    </row>
    <row r="26" spans="2:6">
      <c r="B26" s="78" t="s">
        <v>76</v>
      </c>
      <c r="C26" s="79">
        <f>C27+C28+C29+C30+C32</f>
        <v>-698287911.65118027</v>
      </c>
      <c r="D26" s="79">
        <f>D27+D28+D29+D30+D32</f>
        <v>6707304402.4704161</v>
      </c>
      <c r="E26" s="79">
        <f t="shared" ref="E26" si="1">E27+E28+E29+E30+E32</f>
        <v>11005026549.617922</v>
      </c>
      <c r="F26" s="69"/>
    </row>
    <row r="27" spans="2:6" ht="18">
      <c r="B27" s="91" t="s">
        <v>77</v>
      </c>
      <c r="C27" s="71">
        <v>-6554207778.7199707</v>
      </c>
      <c r="D27" s="71">
        <v>-7565478572.0302124</v>
      </c>
      <c r="E27" s="71">
        <v>-7315371649.303772</v>
      </c>
      <c r="F27" s="72"/>
    </row>
    <row r="28" spans="2:6" ht="18">
      <c r="B28" s="81" t="s">
        <v>78</v>
      </c>
      <c r="C28" s="71">
        <v>2995705279</v>
      </c>
      <c r="D28" s="71">
        <v>577898508.29998779</v>
      </c>
      <c r="E28" s="71">
        <v>-2148470673.9290314</v>
      </c>
      <c r="F28" s="72"/>
    </row>
    <row r="29" spans="2:6">
      <c r="B29" s="81" t="s">
        <v>79</v>
      </c>
      <c r="C29" s="71">
        <v>-1670977678.9521179</v>
      </c>
      <c r="D29" s="71">
        <v>-979678033.72731781</v>
      </c>
      <c r="E29" s="71">
        <v>-295029140.51254272</v>
      </c>
      <c r="F29" s="72"/>
    </row>
    <row r="30" spans="2:6">
      <c r="B30" s="81" t="s">
        <v>80</v>
      </c>
      <c r="C30" s="71">
        <v>4119999949.9549904</v>
      </c>
      <c r="D30" s="71">
        <v>7832508716.1799726</v>
      </c>
      <c r="E30" s="71">
        <v>10441155000.739672</v>
      </c>
      <c r="F30" s="72"/>
    </row>
    <row r="31" spans="2:6">
      <c r="B31" s="83" t="s">
        <v>81</v>
      </c>
      <c r="C31" s="71">
        <v>119999949.99999976</v>
      </c>
      <c r="D31" s="71">
        <v>239999799.99999952</v>
      </c>
      <c r="E31" s="71">
        <v>-241600009.93175125</v>
      </c>
      <c r="F31" s="72"/>
    </row>
    <row r="32" spans="2:6">
      <c r="B32" s="89" t="s">
        <v>82</v>
      </c>
      <c r="C32" s="90">
        <v>411192317.06591797</v>
      </c>
      <c r="D32" s="90">
        <v>6842053783.7479858</v>
      </c>
      <c r="E32" s="90">
        <v>10322743012.623596</v>
      </c>
      <c r="F32" s="72"/>
    </row>
    <row r="33" spans="2:6">
      <c r="B33" s="81"/>
      <c r="C33" s="71"/>
      <c r="D33" s="71"/>
      <c r="E33" s="71"/>
      <c r="F33" s="72"/>
    </row>
    <row r="34" spans="2:6" ht="15" customHeight="1" thickBot="1">
      <c r="B34" s="77" t="s">
        <v>83</v>
      </c>
      <c r="C34" s="92">
        <f>C13+C26</f>
        <v>30236965086.714699</v>
      </c>
      <c r="D34" s="92">
        <f>D13+D26</f>
        <v>38755587472.548309</v>
      </c>
      <c r="E34" s="92">
        <f>E13+E26</f>
        <v>44470240675.929672</v>
      </c>
      <c r="F34" s="69"/>
    </row>
    <row r="35" spans="2:6" ht="15.75" thickBot="1">
      <c r="B35" s="76"/>
      <c r="C35" s="93"/>
      <c r="D35" s="93"/>
      <c r="E35" s="93"/>
      <c r="F35" s="72"/>
    </row>
    <row r="36" spans="2:6" ht="15.75" thickBot="1">
      <c r="B36" s="94" t="s">
        <v>84</v>
      </c>
      <c r="C36" s="92">
        <v>1622833406288</v>
      </c>
      <c r="D36" s="92">
        <v>1741795666557.9153</v>
      </c>
      <c r="E36" s="92">
        <v>1873187635297.2866</v>
      </c>
      <c r="F36" s="69"/>
    </row>
    <row r="37" spans="2:6">
      <c r="B37" s="95" t="s">
        <v>53</v>
      </c>
      <c r="C37" s="87"/>
      <c r="D37" s="87"/>
      <c r="E37" s="87"/>
      <c r="F37" s="88"/>
    </row>
    <row r="38" spans="2:6">
      <c r="B38" s="96" t="s">
        <v>85</v>
      </c>
      <c r="C38" s="76"/>
      <c r="D38" s="76"/>
      <c r="E38" s="76"/>
    </row>
    <row r="39" spans="2:6">
      <c r="B39" s="96" t="s">
        <v>86</v>
      </c>
      <c r="C39" s="76"/>
      <c r="D39" s="76"/>
      <c r="E39" s="76"/>
    </row>
    <row r="40" spans="2:6">
      <c r="B40" s="96" t="s">
        <v>87</v>
      </c>
      <c r="C40" s="76"/>
      <c r="D40" s="76"/>
      <c r="E40" s="76"/>
    </row>
    <row r="41" spans="2:6">
      <c r="B41" s="96" t="s">
        <v>88</v>
      </c>
      <c r="C41" s="97"/>
      <c r="D41" s="97"/>
      <c r="E41" s="97"/>
      <c r="F41" s="98"/>
    </row>
    <row r="42" spans="2:6">
      <c r="B42" s="99"/>
      <c r="C42" s="97"/>
      <c r="D42" s="97"/>
      <c r="E42" s="97"/>
      <c r="F42" s="98"/>
    </row>
    <row r="43" spans="2:6">
      <c r="B43" s="96" t="s">
        <v>89</v>
      </c>
      <c r="C43" s="76"/>
      <c r="D43" s="76"/>
      <c r="E43" s="76"/>
    </row>
    <row r="44" spans="2:6">
      <c r="B44" s="95" t="s">
        <v>334</v>
      </c>
      <c r="C44" s="76"/>
      <c r="D44" s="76"/>
      <c r="E44" s="76"/>
    </row>
    <row r="45" spans="2:6">
      <c r="B45" s="95"/>
      <c r="C45" s="76"/>
      <c r="D45" s="76"/>
      <c r="E45" s="76"/>
    </row>
    <row r="46" spans="2:6">
      <c r="B46" s="100"/>
    </row>
  </sheetData>
  <mergeCells count="3">
    <mergeCell ref="B5:E5"/>
    <mergeCell ref="B6:E6"/>
    <mergeCell ref="C7: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F6345-253F-47D6-89ED-FC716BD17A99}">
  <dimension ref="B1:G60"/>
  <sheetViews>
    <sheetView showGridLines="0" zoomScaleNormal="100" workbookViewId="0">
      <selection activeCell="D21" sqref="D21"/>
    </sheetView>
  </sheetViews>
  <sheetFormatPr defaultColWidth="9.140625" defaultRowHeight="14.25"/>
  <cols>
    <col min="1" max="1" width="6.85546875" style="8" customWidth="1"/>
    <col min="2" max="2" width="56.28515625" style="8" customWidth="1"/>
    <col min="3" max="6" width="16.5703125" style="8" customWidth="1"/>
    <col min="7" max="7" width="18.85546875" style="8" customWidth="1"/>
    <col min="8" max="16384" width="9.140625" style="8"/>
  </cols>
  <sheetData>
    <row r="1" spans="2:7" ht="15.6" customHeight="1">
      <c r="B1" s="336" t="s">
        <v>335</v>
      </c>
      <c r="C1" s="336"/>
      <c r="D1" s="336"/>
      <c r="E1" s="336"/>
      <c r="F1" s="336"/>
    </row>
    <row r="2" spans="2:7" ht="15.6" customHeight="1">
      <c r="B2" s="336"/>
      <c r="C2" s="336"/>
      <c r="D2" s="336"/>
      <c r="E2" s="336"/>
      <c r="F2" s="336"/>
    </row>
    <row r="3" spans="2:7" ht="17.45" customHeight="1">
      <c r="B3" s="336"/>
      <c r="C3" s="336"/>
      <c r="D3" s="336"/>
      <c r="E3" s="336"/>
      <c r="F3" s="336"/>
    </row>
    <row r="4" spans="2:7" ht="36" customHeight="1">
      <c r="B4" s="339" t="s">
        <v>14</v>
      </c>
      <c r="C4" s="337" t="s">
        <v>27</v>
      </c>
      <c r="D4" s="337" t="s">
        <v>28</v>
      </c>
      <c r="E4" s="334" t="s">
        <v>57</v>
      </c>
      <c r="F4" s="335"/>
    </row>
    <row r="5" spans="2:7" ht="16.149999999999999" customHeight="1">
      <c r="B5" s="340"/>
      <c r="C5" s="338"/>
      <c r="D5" s="338"/>
      <c r="E5" s="9" t="s">
        <v>17</v>
      </c>
      <c r="F5" s="9" t="s">
        <v>18</v>
      </c>
    </row>
    <row r="6" spans="2:7" ht="21.75" customHeight="1">
      <c r="B6" s="10" t="s">
        <v>0</v>
      </c>
      <c r="C6" s="11">
        <v>308043.45596128894</v>
      </c>
      <c r="D6" s="11">
        <v>294174.00000000343</v>
      </c>
      <c r="E6" s="11">
        <v>-13869.455961285508</v>
      </c>
      <c r="F6" s="12">
        <v>-4.5024348652381203E-2</v>
      </c>
      <c r="G6" s="57"/>
    </row>
    <row r="7" spans="2:7" ht="15">
      <c r="B7" s="16" t="s">
        <v>1</v>
      </c>
      <c r="C7" s="17">
        <v>70662.669291032013</v>
      </c>
      <c r="D7" s="17">
        <v>68599.077277929537</v>
      </c>
      <c r="E7" s="17">
        <v>-2063.5920131024759</v>
      </c>
      <c r="F7" s="18">
        <v>-2.9203425709880052E-2</v>
      </c>
      <c r="G7" s="13"/>
    </row>
    <row r="8" spans="2:7" ht="15">
      <c r="B8" s="16" t="s">
        <v>2</v>
      </c>
      <c r="C8" s="17">
        <v>205598.81797593887</v>
      </c>
      <c r="D8" s="17">
        <v>193717.01099999881</v>
      </c>
      <c r="E8" s="17">
        <v>-11881.806975940068</v>
      </c>
      <c r="F8" s="18">
        <v>-5.7791222210871802E-2</v>
      </c>
      <c r="G8" s="13"/>
    </row>
    <row r="9" spans="2:7" ht="15">
      <c r="B9" s="16" t="s">
        <v>3</v>
      </c>
      <c r="C9" s="17">
        <v>19085.417288266424</v>
      </c>
      <c r="D9" s="17">
        <v>18332.884948068393</v>
      </c>
      <c r="E9" s="17">
        <v>-752.53234019803131</v>
      </c>
      <c r="F9" s="18">
        <v>-3.9429703256249088E-2</v>
      </c>
      <c r="G9" s="13"/>
    </row>
    <row r="10" spans="2:7" ht="15">
      <c r="B10" s="20" t="s">
        <v>4</v>
      </c>
      <c r="C10" s="17">
        <v>3081.0049184077338</v>
      </c>
      <c r="D10" s="17">
        <v>2859.0480343982617</v>
      </c>
      <c r="E10" s="17">
        <v>-221.95688400947211</v>
      </c>
      <c r="F10" s="18">
        <v>-7.2040418593093195E-2</v>
      </c>
      <c r="G10" s="13"/>
    </row>
    <row r="11" spans="2:7" ht="29.25">
      <c r="B11" s="20" t="s">
        <v>5</v>
      </c>
      <c r="C11" s="17">
        <v>2523.7717917709024</v>
      </c>
      <c r="D11" s="17">
        <v>2348.6813236385869</v>
      </c>
      <c r="E11" s="17">
        <v>-175.09046813231544</v>
      </c>
      <c r="F11" s="18">
        <v>-6.9376505713876935E-2</v>
      </c>
      <c r="G11" s="13"/>
    </row>
    <row r="12" spans="2:7" ht="15">
      <c r="B12" s="16" t="s">
        <v>6</v>
      </c>
      <c r="C12" s="17">
        <v>7091.774695873004</v>
      </c>
      <c r="D12" s="17">
        <v>8317.2974159698606</v>
      </c>
      <c r="E12" s="17">
        <v>1225.5227200968566</v>
      </c>
      <c r="F12" s="18">
        <v>0.17280903196347153</v>
      </c>
      <c r="G12" s="13"/>
    </row>
    <row r="13" spans="2:7" ht="22.5" customHeight="1">
      <c r="B13" s="10" t="s">
        <v>7</v>
      </c>
      <c r="C13" s="11">
        <v>981715.23049208999</v>
      </c>
      <c r="D13" s="11">
        <v>962001.86627051665</v>
      </c>
      <c r="E13" s="11">
        <v>-19713.364221573342</v>
      </c>
      <c r="F13" s="12">
        <v>-2.0080532123039299E-2</v>
      </c>
      <c r="G13" s="13"/>
    </row>
    <row r="14" spans="2:7" ht="15">
      <c r="B14" s="21" t="s">
        <v>26</v>
      </c>
      <c r="C14" s="17">
        <v>140191.49626694346</v>
      </c>
      <c r="D14" s="17">
        <v>141895.22692051387</v>
      </c>
      <c r="E14" s="17">
        <v>1703.730653570412</v>
      </c>
      <c r="F14" s="18">
        <v>1.2152881586528471E-2</v>
      </c>
      <c r="G14" s="13"/>
    </row>
    <row r="15" spans="2:7" ht="15">
      <c r="B15" s="21" t="s">
        <v>25</v>
      </c>
      <c r="C15" s="17">
        <v>189558.56286646155</v>
      </c>
      <c r="D15" s="17">
        <v>202484.41158375799</v>
      </c>
      <c r="E15" s="17">
        <v>12925.848717296438</v>
      </c>
      <c r="F15" s="18">
        <v>6.8189210351854795E-2</v>
      </c>
      <c r="G15" s="13"/>
    </row>
    <row r="16" spans="2:7" ht="15">
      <c r="B16" s="21" t="s">
        <v>24</v>
      </c>
      <c r="C16" s="17">
        <v>79170.168782445806</v>
      </c>
      <c r="D16" s="17">
        <v>80739.939344348139</v>
      </c>
      <c r="E16" s="17">
        <v>1569.7705619023327</v>
      </c>
      <c r="F16" s="18">
        <v>1.9827803654378386E-2</v>
      </c>
      <c r="G16" s="13"/>
    </row>
    <row r="17" spans="2:7" ht="15">
      <c r="B17" s="16" t="s">
        <v>8</v>
      </c>
      <c r="C17" s="17">
        <v>3341.295577491343</v>
      </c>
      <c r="D17" s="17">
        <v>3599.6155481784522</v>
      </c>
      <c r="E17" s="17">
        <v>258.31997068710916</v>
      </c>
      <c r="F17" s="18">
        <v>7.731131972498427E-2</v>
      </c>
      <c r="G17" s="13"/>
    </row>
    <row r="18" spans="2:7" ht="15">
      <c r="B18" s="16" t="s">
        <v>9</v>
      </c>
      <c r="C18" s="17">
        <v>68488.505072120723</v>
      </c>
      <c r="D18" s="17">
        <v>71510.485693190101</v>
      </c>
      <c r="E18" s="17">
        <v>3021.9806210693787</v>
      </c>
      <c r="F18" s="18">
        <v>4.412390981358303E-2</v>
      </c>
      <c r="G18" s="13"/>
    </row>
    <row r="19" spans="2:7" ht="15">
      <c r="B19" s="16" t="s">
        <v>2</v>
      </c>
      <c r="C19" s="17">
        <v>259283.24015238218</v>
      </c>
      <c r="D19" s="17">
        <v>241037.55045500648</v>
      </c>
      <c r="E19" s="17">
        <v>-18245.689697375696</v>
      </c>
      <c r="F19" s="18">
        <v>-7.0369722650228395E-2</v>
      </c>
      <c r="G19" s="13"/>
    </row>
    <row r="20" spans="2:7" ht="15">
      <c r="B20" s="16" t="s">
        <v>3</v>
      </c>
      <c r="C20" s="17">
        <v>38095.629715675954</v>
      </c>
      <c r="D20" s="17">
        <v>35406.113896860552</v>
      </c>
      <c r="E20" s="17">
        <v>-2689.5158188154019</v>
      </c>
      <c r="F20" s="18">
        <v>-7.0599064482944993E-2</v>
      </c>
      <c r="G20" s="13"/>
    </row>
    <row r="21" spans="2:7" ht="15">
      <c r="B21" s="16" t="s">
        <v>4</v>
      </c>
      <c r="C21" s="17">
        <v>644.95943069823431</v>
      </c>
      <c r="D21" s="17">
        <v>545.24923252283725</v>
      </c>
      <c r="E21" s="17">
        <v>-99.710198175397068</v>
      </c>
      <c r="F21" s="18">
        <v>-0.15459917853662611</v>
      </c>
      <c r="G21" s="13"/>
    </row>
    <row r="22" spans="2:7" ht="15">
      <c r="B22" s="16" t="s">
        <v>23</v>
      </c>
      <c r="C22" s="17">
        <v>62618.45762880738</v>
      </c>
      <c r="D22" s="17">
        <v>56572.644133493792</v>
      </c>
      <c r="E22" s="17">
        <v>-6045.8134953135886</v>
      </c>
      <c r="F22" s="18">
        <v>-9.6550022537320299E-2</v>
      </c>
      <c r="G22" s="13"/>
    </row>
    <row r="23" spans="2:7" ht="15">
      <c r="B23" s="16" t="s">
        <v>22</v>
      </c>
      <c r="C23" s="17">
        <v>38987.680902591157</v>
      </c>
      <c r="D23" s="17">
        <v>33071.362805206954</v>
      </c>
      <c r="E23" s="17">
        <v>-5916.3180973842027</v>
      </c>
      <c r="F23" s="18">
        <v>-0.15174839745318114</v>
      </c>
      <c r="G23" s="13"/>
    </row>
    <row r="24" spans="2:7" ht="15">
      <c r="B24" s="16" t="s">
        <v>10</v>
      </c>
      <c r="C24" s="17">
        <v>12289.662143485846</v>
      </c>
      <c r="D24" s="17">
        <v>11785.040070105075</v>
      </c>
      <c r="E24" s="17">
        <v>-504.62207338077133</v>
      </c>
      <c r="F24" s="18">
        <v>-4.1060695362422718E-2</v>
      </c>
      <c r="G24" s="13"/>
    </row>
    <row r="25" spans="2:7" ht="15">
      <c r="B25" s="16" t="s">
        <v>6</v>
      </c>
      <c r="C25" s="17">
        <v>89045.571952986298</v>
      </c>
      <c r="D25" s="17">
        <v>83354.226587332407</v>
      </c>
      <c r="E25" s="17">
        <v>-5691.3453656538913</v>
      </c>
      <c r="F25" s="18">
        <v>-6.3914973432466368E-2</v>
      </c>
      <c r="G25" s="13"/>
    </row>
    <row r="26" spans="2:7" ht="15">
      <c r="B26" s="10" t="s">
        <v>15</v>
      </c>
      <c r="C26" s="11">
        <v>31396.863624914593</v>
      </c>
      <c r="D26" s="11">
        <v>51179.619274922945</v>
      </c>
      <c r="E26" s="11">
        <v>19782.755650008352</v>
      </c>
      <c r="F26" s="12">
        <v>0.63008700124779315</v>
      </c>
      <c r="G26" s="13"/>
    </row>
    <row r="27" spans="2:7" ht="15">
      <c r="B27" s="21" t="s">
        <v>11</v>
      </c>
      <c r="C27" s="17">
        <v>4879.9010500653658</v>
      </c>
      <c r="D27" s="17">
        <v>4979.4130737947535</v>
      </c>
      <c r="E27" s="17">
        <v>99.512023729387693</v>
      </c>
      <c r="F27" s="18">
        <v>2.0392221626718176E-2</v>
      </c>
      <c r="G27" s="13"/>
    </row>
    <row r="28" spans="2:7" ht="15">
      <c r="B28" s="16" t="s">
        <v>12</v>
      </c>
      <c r="C28" s="17">
        <v>1240.2854792063224</v>
      </c>
      <c r="D28" s="17">
        <v>1186.4077788090976</v>
      </c>
      <c r="E28" s="17">
        <v>-53.877700397224771</v>
      </c>
      <c r="F28" s="18">
        <v>-4.343975745946968E-2</v>
      </c>
      <c r="G28" s="13"/>
    </row>
    <row r="29" spans="2:7" ht="15">
      <c r="B29" s="22" t="s">
        <v>13</v>
      </c>
      <c r="C29" s="17">
        <v>1781.4101912854321</v>
      </c>
      <c r="D29" s="17">
        <v>1585.1314106174273</v>
      </c>
      <c r="E29" s="17">
        <v>-196.27878066800486</v>
      </c>
      <c r="F29" s="18">
        <v>-0.11018168731053109</v>
      </c>
      <c r="G29" s="13"/>
    </row>
    <row r="30" spans="2:7" ht="15">
      <c r="B30" s="22" t="s">
        <v>6</v>
      </c>
      <c r="C30" s="17">
        <v>23495.266904357472</v>
      </c>
      <c r="D30" s="17">
        <v>43428.667011701669</v>
      </c>
      <c r="E30" s="17">
        <v>19933.400107344198</v>
      </c>
      <c r="F30" s="18">
        <v>0.84840066675928316</v>
      </c>
      <c r="G30" s="13"/>
    </row>
    <row r="31" spans="2:7" ht="18.75" customHeight="1">
      <c r="B31" s="23" t="s">
        <v>56</v>
      </c>
      <c r="C31" s="24">
        <v>1321155.5500782935</v>
      </c>
      <c r="D31" s="24">
        <v>1307355.4855454431</v>
      </c>
      <c r="E31" s="24">
        <v>-13800.064532850403</v>
      </c>
      <c r="F31" s="25">
        <v>-1.0445450221234429E-2</v>
      </c>
      <c r="G31" s="15"/>
    </row>
    <row r="32" spans="2:7" ht="36" customHeight="1">
      <c r="B32" s="26" t="s">
        <v>16</v>
      </c>
      <c r="C32" s="27">
        <v>34232.832226395672</v>
      </c>
      <c r="D32" s="27">
        <v>32769.001240275837</v>
      </c>
      <c r="E32" s="27">
        <v>-1463.8309861198359</v>
      </c>
      <c r="F32" s="28">
        <v>-4.2761024750710808E-2</v>
      </c>
      <c r="G32" s="15"/>
    </row>
    <row r="33" spans="2:7" ht="18.75" customHeight="1">
      <c r="B33" s="29" t="s">
        <v>55</v>
      </c>
      <c r="C33" s="24">
        <v>1355388.3823046891</v>
      </c>
      <c r="D33" s="24">
        <v>1340124.4867857189</v>
      </c>
      <c r="E33" s="24">
        <v>-15263.89551897021</v>
      </c>
      <c r="F33" s="25">
        <v>-1.1261639629089657E-2</v>
      </c>
      <c r="G33" s="15"/>
    </row>
    <row r="34" spans="2:7" ht="20.25" customHeight="1">
      <c r="B34" s="23" t="s">
        <v>54</v>
      </c>
      <c r="C34" s="25">
        <v>0.15651623996641112</v>
      </c>
      <c r="D34" s="25">
        <v>0.15475361047580929</v>
      </c>
      <c r="E34" s="25">
        <v>-1.7626294906018247E-3</v>
      </c>
      <c r="F34" s="25"/>
      <c r="G34" s="14"/>
    </row>
    <row r="35" spans="2:7">
      <c r="B35" s="7" t="s">
        <v>58</v>
      </c>
      <c r="C35" s="31"/>
      <c r="D35" s="31"/>
      <c r="E35" s="31"/>
      <c r="F35" s="31"/>
      <c r="G35" s="15"/>
    </row>
    <row r="36" spans="2:7" ht="15">
      <c r="B36" s="7" t="s">
        <v>53</v>
      </c>
      <c r="C36" s="30"/>
      <c r="D36" s="30"/>
      <c r="E36" s="30"/>
      <c r="F36" s="30"/>
      <c r="G36" s="19"/>
    </row>
    <row r="37" spans="2:7" ht="15">
      <c r="B37" s="7" t="s">
        <v>52</v>
      </c>
      <c r="C37" s="30"/>
      <c r="D37" s="30"/>
      <c r="E37" s="30"/>
      <c r="F37" s="30"/>
      <c r="G37" s="19"/>
    </row>
    <row r="38" spans="2:7" ht="15">
      <c r="B38" s="7" t="s">
        <v>51</v>
      </c>
      <c r="C38" s="30"/>
      <c r="D38" s="30"/>
      <c r="E38" s="30"/>
      <c r="F38" s="30"/>
      <c r="G38" s="19"/>
    </row>
    <row r="39" spans="2:7">
      <c r="B39" s="6"/>
      <c r="C39" s="32"/>
      <c r="D39" s="32"/>
      <c r="E39" s="32"/>
      <c r="F39" s="32"/>
    </row>
    <row r="40" spans="2:7">
      <c r="B40" s="58" t="s">
        <v>59</v>
      </c>
      <c r="C40" s="15">
        <v>8659730.0228753239</v>
      </c>
      <c r="D40" s="15"/>
      <c r="E40" s="15"/>
      <c r="F40" s="15"/>
    </row>
    <row r="41" spans="2:7">
      <c r="C41" s="15"/>
      <c r="D41" s="15"/>
      <c r="E41" s="15"/>
      <c r="F41" s="15"/>
    </row>
    <row r="42" spans="2:7">
      <c r="C42" s="15"/>
      <c r="D42" s="15"/>
      <c r="E42" s="15"/>
      <c r="F42" s="15"/>
    </row>
    <row r="43" spans="2:7">
      <c r="C43" s="15"/>
      <c r="D43" s="15"/>
      <c r="E43" s="15"/>
      <c r="F43" s="15"/>
    </row>
    <row r="44" spans="2:7">
      <c r="C44" s="33">
        <v>31396.863624914593</v>
      </c>
      <c r="D44" s="33"/>
      <c r="E44" s="33"/>
      <c r="F44" s="33"/>
    </row>
    <row r="45" spans="2:7">
      <c r="C45" s="15">
        <v>23495.266904357472</v>
      </c>
      <c r="D45" s="15"/>
      <c r="E45" s="15"/>
      <c r="F45" s="15"/>
    </row>
    <row r="46" spans="2:7">
      <c r="C46" s="15"/>
      <c r="D46" s="15"/>
      <c r="E46" s="15"/>
      <c r="F46" s="15"/>
    </row>
    <row r="47" spans="2:7">
      <c r="C47" s="15"/>
      <c r="D47" s="15"/>
      <c r="E47" s="15"/>
      <c r="F47" s="15"/>
    </row>
    <row r="48" spans="2:7">
      <c r="C48" s="15"/>
      <c r="D48" s="15"/>
      <c r="E48" s="15"/>
      <c r="F48" s="15"/>
    </row>
    <row r="49" spans="3:6">
      <c r="C49" s="15"/>
      <c r="D49" s="15"/>
      <c r="E49" s="15"/>
      <c r="F49" s="15"/>
    </row>
    <row r="50" spans="3:6">
      <c r="C50" s="15"/>
      <c r="D50" s="15"/>
      <c r="E50" s="15"/>
      <c r="F50" s="15"/>
    </row>
    <row r="51" spans="3:6">
      <c r="C51" s="15"/>
      <c r="D51" s="15"/>
      <c r="E51" s="15"/>
      <c r="F51" s="15"/>
    </row>
    <row r="52" spans="3:6">
      <c r="C52" s="15"/>
      <c r="D52" s="15"/>
      <c r="E52" s="15"/>
      <c r="F52" s="15"/>
    </row>
    <row r="53" spans="3:6">
      <c r="C53" s="15"/>
      <c r="D53" s="15"/>
      <c r="E53" s="15"/>
      <c r="F53" s="15"/>
    </row>
    <row r="54" spans="3:6">
      <c r="C54" s="15"/>
      <c r="D54" s="15"/>
      <c r="E54" s="15"/>
      <c r="F54" s="15"/>
    </row>
    <row r="55" spans="3:6">
      <c r="C55" s="15"/>
      <c r="D55" s="15"/>
      <c r="E55" s="15"/>
      <c r="F55" s="15"/>
    </row>
    <row r="56" spans="3:6">
      <c r="C56" s="15"/>
      <c r="D56" s="15"/>
      <c r="E56" s="15"/>
      <c r="F56" s="15"/>
    </row>
    <row r="57" spans="3:6">
      <c r="C57" s="15"/>
      <c r="D57" s="15"/>
      <c r="E57" s="15"/>
      <c r="F57" s="15"/>
    </row>
    <row r="58" spans="3:6">
      <c r="C58" s="15"/>
      <c r="D58" s="15"/>
      <c r="E58" s="15"/>
      <c r="F58" s="15"/>
    </row>
    <row r="59" spans="3:6">
      <c r="C59" s="15"/>
      <c r="D59" s="15"/>
      <c r="E59" s="15"/>
      <c r="F59" s="15"/>
    </row>
    <row r="60" spans="3:6">
      <c r="C60" s="15"/>
      <c r="D60" s="15"/>
      <c r="E60" s="15"/>
      <c r="F60" s="15"/>
    </row>
  </sheetData>
  <mergeCells count="5">
    <mergeCell ref="E4:F4"/>
    <mergeCell ref="B1:F3"/>
    <mergeCell ref="D4:D5"/>
    <mergeCell ref="B4:B5"/>
    <mergeCell ref="C4:C5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1DD41-6FF1-4C73-8CD3-535E06E16676}">
  <dimension ref="B6:F55"/>
  <sheetViews>
    <sheetView showGridLines="0" zoomScale="78" zoomScaleNormal="85" workbookViewId="0">
      <selection sqref="A1:XFD1048576"/>
    </sheetView>
  </sheetViews>
  <sheetFormatPr defaultColWidth="8.85546875" defaultRowHeight="15"/>
  <cols>
    <col min="1" max="1" width="8.85546875" style="1"/>
    <col min="2" max="2" width="32.7109375" style="1" bestFit="1" customWidth="1"/>
    <col min="3" max="3" width="15.7109375" style="1" customWidth="1"/>
    <col min="4" max="4" width="15.28515625" style="1" customWidth="1"/>
    <col min="5" max="16384" width="8.85546875" style="1"/>
  </cols>
  <sheetData>
    <row r="6" spans="2:6">
      <c r="B6" s="341"/>
      <c r="C6" s="341"/>
      <c r="D6" s="341"/>
    </row>
    <row r="7" spans="2:6">
      <c r="B7" s="34"/>
      <c r="C7" s="34"/>
    </row>
    <row r="8" spans="2:6">
      <c r="B8" s="346" t="s">
        <v>49</v>
      </c>
      <c r="C8" s="346"/>
      <c r="D8" s="346"/>
    </row>
    <row r="9" spans="2:6">
      <c r="B9" s="346" t="s">
        <v>45</v>
      </c>
      <c r="C9" s="346"/>
      <c r="D9" s="346"/>
    </row>
    <row r="10" spans="2:6">
      <c r="B10" s="342"/>
      <c r="C10" s="344" t="s">
        <v>47</v>
      </c>
      <c r="D10" s="344" t="s">
        <v>48</v>
      </c>
    </row>
    <row r="11" spans="2:6" ht="15.75" thickBot="1">
      <c r="B11" s="343"/>
      <c r="C11" s="345"/>
      <c r="D11" s="345"/>
    </row>
    <row r="12" spans="2:6">
      <c r="B12" s="35" t="s">
        <v>30</v>
      </c>
      <c r="C12" s="36">
        <v>233.79815478688738</v>
      </c>
      <c r="D12" s="36">
        <v>133.77012611911846</v>
      </c>
    </row>
    <row r="13" spans="2:6">
      <c r="B13" s="35" t="s">
        <v>31</v>
      </c>
      <c r="C13" s="37">
        <v>5</v>
      </c>
      <c r="D13" s="37">
        <v>4.5</v>
      </c>
    </row>
    <row r="14" spans="2:6" ht="6" customHeight="1">
      <c r="B14" s="35"/>
      <c r="C14" s="38"/>
      <c r="D14" s="38"/>
      <c r="F14" s="2"/>
    </row>
    <row r="15" spans="2:6">
      <c r="B15" s="35" t="s">
        <v>32</v>
      </c>
      <c r="C15" s="36">
        <v>8859684.3406000547</v>
      </c>
      <c r="D15" s="36">
        <v>8659730.0228753239</v>
      </c>
      <c r="F15" s="2"/>
    </row>
    <row r="16" spans="2:6">
      <c r="B16" s="35" t="s">
        <v>33</v>
      </c>
      <c r="C16" s="39">
        <v>9.2000000000000313</v>
      </c>
      <c r="D16" s="39">
        <v>8.68</v>
      </c>
      <c r="E16" s="2"/>
      <c r="F16" s="2"/>
    </row>
    <row r="17" spans="2:6" ht="5.45" customHeight="1">
      <c r="B17" s="35"/>
      <c r="C17" s="36"/>
      <c r="D17" s="36"/>
      <c r="F17" s="2"/>
    </row>
    <row r="18" spans="2:6">
      <c r="B18" s="35" t="s">
        <v>34</v>
      </c>
      <c r="C18" s="40">
        <v>134985.3787129928</v>
      </c>
      <c r="D18" s="40">
        <v>132209.61866985227</v>
      </c>
      <c r="F18" s="2"/>
    </row>
    <row r="19" spans="2:6">
      <c r="B19" s="35" t="s">
        <v>35</v>
      </c>
      <c r="C19" s="39">
        <v>5.0000000000000266</v>
      </c>
      <c r="D19" s="39">
        <v>2.9474202004885486</v>
      </c>
      <c r="F19" s="2"/>
    </row>
    <row r="20" spans="2:6" ht="6.6" customHeight="1">
      <c r="B20" s="35"/>
      <c r="C20" s="41"/>
      <c r="D20" s="41"/>
    </row>
    <row r="21" spans="2:6">
      <c r="B21" s="42" t="s">
        <v>46</v>
      </c>
      <c r="C21" s="43">
        <v>4</v>
      </c>
      <c r="D21" s="43">
        <v>4</v>
      </c>
    </row>
    <row r="22" spans="2:6">
      <c r="B22" s="42" t="s">
        <v>36</v>
      </c>
      <c r="C22" s="44">
        <v>4</v>
      </c>
      <c r="D22" s="44">
        <v>3.8</v>
      </c>
    </row>
    <row r="23" spans="2:6">
      <c r="B23" s="42" t="s">
        <v>37</v>
      </c>
      <c r="C23" s="43">
        <v>4</v>
      </c>
      <c r="D23" s="43">
        <v>4</v>
      </c>
    </row>
    <row r="24" spans="2:6">
      <c r="B24" s="35" t="s">
        <v>38</v>
      </c>
      <c r="C24" s="43">
        <v>4</v>
      </c>
      <c r="D24" s="43">
        <v>4</v>
      </c>
    </row>
    <row r="25" spans="2:6" ht="6" customHeight="1">
      <c r="B25" s="35"/>
      <c r="C25" s="41"/>
      <c r="D25" s="41"/>
    </row>
    <row r="26" spans="2:6">
      <c r="B26" s="42" t="s">
        <v>39</v>
      </c>
      <c r="C26" s="45">
        <v>65.634399999999999</v>
      </c>
      <c r="D26" s="45">
        <v>65.5</v>
      </c>
      <c r="F26" s="3"/>
    </row>
    <row r="27" spans="2:6">
      <c r="B27" s="46" t="s">
        <v>40</v>
      </c>
      <c r="C27" s="47">
        <v>4</v>
      </c>
      <c r="D27" s="47">
        <v>5.5684540597008976</v>
      </c>
      <c r="F27" s="4"/>
    </row>
    <row r="28" spans="2:6" ht="7.9" customHeight="1">
      <c r="B28" s="5"/>
      <c r="C28" s="5"/>
      <c r="D28" s="5"/>
      <c r="E28" s="48"/>
    </row>
    <row r="29" spans="2:6">
      <c r="B29" s="49"/>
      <c r="C29" s="5"/>
      <c r="D29" s="5"/>
      <c r="E29" s="48"/>
    </row>
    <row r="30" spans="2:6">
      <c r="B30" s="346" t="s">
        <v>50</v>
      </c>
      <c r="C30" s="346"/>
      <c r="D30" s="346"/>
      <c r="E30" s="48"/>
    </row>
    <row r="31" spans="2:6">
      <c r="B31" s="346" t="s">
        <v>45</v>
      </c>
      <c r="C31" s="346"/>
      <c r="D31" s="346"/>
      <c r="E31" s="48"/>
    </row>
    <row r="32" spans="2:6">
      <c r="B32" s="342"/>
      <c r="C32" s="344" t="s">
        <v>47</v>
      </c>
      <c r="D32" s="344" t="s">
        <v>48</v>
      </c>
      <c r="E32" s="48"/>
    </row>
    <row r="33" spans="2:5" ht="14.45" customHeight="1" thickBot="1">
      <c r="B33" s="343"/>
      <c r="C33" s="345"/>
      <c r="D33" s="345"/>
      <c r="E33" s="48"/>
    </row>
    <row r="34" spans="2:5">
      <c r="B34" s="50" t="s">
        <v>20</v>
      </c>
      <c r="C34" s="51">
        <v>82.337702157735379</v>
      </c>
      <c r="D34" s="51">
        <v>47.77</v>
      </c>
    </row>
    <row r="35" spans="2:5">
      <c r="B35" s="41" t="s">
        <v>19</v>
      </c>
      <c r="C35" s="52">
        <v>2658.5250000000001</v>
      </c>
      <c r="D35" s="52">
        <v>3467.8416666666672</v>
      </c>
    </row>
    <row r="36" spans="2:5">
      <c r="B36" s="53" t="s">
        <v>41</v>
      </c>
      <c r="C36" s="52">
        <v>21270</v>
      </c>
      <c r="D36" s="52">
        <v>16000</v>
      </c>
    </row>
    <row r="37" spans="2:5">
      <c r="B37" s="53" t="s">
        <v>42</v>
      </c>
      <c r="C37" s="52">
        <v>130.13849999999999</v>
      </c>
      <c r="D37" s="52">
        <v>123.97</v>
      </c>
    </row>
    <row r="38" spans="2:5">
      <c r="B38" s="35" t="s">
        <v>43</v>
      </c>
      <c r="C38" s="52">
        <v>1.8</v>
      </c>
      <c r="D38" s="52">
        <v>1.7</v>
      </c>
    </row>
    <row r="39" spans="2:5">
      <c r="B39" s="35" t="s">
        <v>21</v>
      </c>
      <c r="C39" s="52">
        <v>2</v>
      </c>
      <c r="D39" s="52">
        <v>2.7</v>
      </c>
    </row>
    <row r="40" spans="2:5">
      <c r="B40" s="54" t="s">
        <v>44</v>
      </c>
      <c r="C40" s="55">
        <v>2.101</v>
      </c>
      <c r="D40" s="55">
        <v>2.2709999999999999</v>
      </c>
    </row>
    <row r="41" spans="2:5">
      <c r="B41" s="5"/>
      <c r="C41" s="5"/>
      <c r="D41" s="5"/>
    </row>
    <row r="42" spans="2:5">
      <c r="B42" s="56"/>
      <c r="C42" s="5"/>
      <c r="D42" s="5"/>
    </row>
    <row r="43" spans="2:5">
      <c r="B43" s="56"/>
      <c r="C43" s="5"/>
      <c r="D43" s="5"/>
    </row>
    <row r="44" spans="2:5">
      <c r="B44" s="56"/>
      <c r="C44" s="5"/>
      <c r="D44" s="5"/>
    </row>
    <row r="45" spans="2:5">
      <c r="B45" s="56"/>
      <c r="C45" s="5"/>
      <c r="D45" s="5"/>
    </row>
    <row r="46" spans="2:5">
      <c r="B46" s="56"/>
      <c r="C46" s="5"/>
      <c r="D46" s="5"/>
    </row>
    <row r="47" spans="2:5">
      <c r="B47" s="5"/>
      <c r="C47" s="5"/>
      <c r="D47" s="5"/>
    </row>
    <row r="48" spans="2:5">
      <c r="B48" s="5"/>
      <c r="C48" s="5"/>
      <c r="D48" s="5"/>
    </row>
    <row r="49" spans="2:4">
      <c r="B49" s="5"/>
      <c r="C49" s="5"/>
      <c r="D49" s="5"/>
    </row>
    <row r="50" spans="2:4">
      <c r="B50" s="5"/>
      <c r="C50" s="5"/>
      <c r="D50" s="5"/>
    </row>
    <row r="51" spans="2:4">
      <c r="B51" s="5"/>
      <c r="C51" s="5"/>
      <c r="D51" s="5"/>
    </row>
    <row r="52" spans="2:4">
      <c r="B52" s="5"/>
      <c r="C52" s="5"/>
      <c r="D52" s="5"/>
    </row>
    <row r="53" spans="2:4">
      <c r="B53" s="5"/>
      <c r="C53" s="5"/>
      <c r="D53" s="5"/>
    </row>
    <row r="54" spans="2:4">
      <c r="B54" s="5"/>
      <c r="C54" s="5"/>
      <c r="D54" s="5"/>
    </row>
    <row r="55" spans="2:4">
      <c r="B55" s="5"/>
      <c r="C55" s="5"/>
      <c r="D55" s="5"/>
    </row>
  </sheetData>
  <mergeCells count="11">
    <mergeCell ref="B6:D6"/>
    <mergeCell ref="B32:B33"/>
    <mergeCell ref="C32:C33"/>
    <mergeCell ref="D32:D33"/>
    <mergeCell ref="B30:D30"/>
    <mergeCell ref="B31:D31"/>
    <mergeCell ref="D10:D11"/>
    <mergeCell ref="B9:D9"/>
    <mergeCell ref="B10:B11"/>
    <mergeCell ref="C10:C11"/>
    <mergeCell ref="B8:D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4" ma:contentTypeDescription="Crear nuevo documento." ma:contentTypeScope="" ma:versionID="af3b0eecedaeda26ca793da038f13be8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182a0c2c64dd860e01d17f767c8c16dd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30ED7B-C2A4-429E-AB98-BAF3C9D9156A}"/>
</file>

<file path=customXml/itemProps2.xml><?xml version="1.0" encoding="utf-8"?>
<ds:datastoreItem xmlns:ds="http://schemas.openxmlformats.org/officeDocument/2006/customXml" ds:itemID="{C9BA55CD-4290-42B5-9B2A-DA832EF519E1}"/>
</file>

<file path=customXml/itemProps3.xml><?xml version="1.0" encoding="utf-8"?>
<ds:datastoreItem xmlns:ds="http://schemas.openxmlformats.org/officeDocument/2006/customXml" ds:itemID="{FE530078-57CD-4711-B2A3-8E99FBEBEFEB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Tabla 1</vt:lpstr>
      <vt:lpstr>Tabla 2</vt:lpstr>
      <vt:lpstr>Tabla 3</vt:lpstr>
      <vt:lpstr>Tabla 4</vt:lpstr>
      <vt:lpstr>Tabla 5</vt:lpstr>
      <vt:lpstr>Tabla 6</vt:lpstr>
      <vt:lpstr>Tabla 7</vt:lpstr>
      <vt:lpstr>Anexo 1</vt:lpstr>
      <vt:lpstr>Cuadro 2. y 3.</vt:lpstr>
      <vt:lpstr>'Tabla 4'!_Toc115283910</vt:lpstr>
      <vt:lpstr>'Tabla 5'!_Toc115283911</vt:lpstr>
      <vt:lpstr>'Tabla 6'!_Toc115283912</vt:lpstr>
      <vt:lpstr>'Tabla 7'!_Toc146729387</vt:lpstr>
      <vt:lpstr>'Anexo 1'!Print_Area</vt:lpstr>
      <vt:lpstr>'Tabla 2'!Print_Area</vt:lpstr>
      <vt:lpstr>'Tabla 3'!Print_Area</vt:lpstr>
      <vt:lpstr>'Tabla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Juan E.  Portalatin G.</cp:lastModifiedBy>
  <dcterms:created xsi:type="dcterms:W3CDTF">2025-09-17T19:24:00Z</dcterms:created>
  <dcterms:modified xsi:type="dcterms:W3CDTF">2025-12-22T20:01:36Z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</Properties>
</file>