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di-shares.digepres.local\Dir. EEIP\Dpto. EEPE\Personales\Juan Portalatín\2020\T4\Adenda PGE\"/>
    </mc:Choice>
  </mc:AlternateContent>
  <bookViews>
    <workbookView xWindow="0" yWindow="0" windowWidth="28800" windowHeight="12435" tabRatio="1000" firstSheet="42" activeTab="42"/>
  </bookViews>
  <sheets>
    <sheet name="Gráfico 1" sheetId="50" r:id="rId1"/>
    <sheet name="Gráfico 2" sheetId="52" r:id="rId2"/>
    <sheet name="Gráfico 3" sheetId="53" r:id="rId3"/>
    <sheet name="Gráfico 4" sheetId="60" r:id="rId4"/>
    <sheet name="Gráfico 5" sheetId="61" r:id="rId5"/>
    <sheet name="Tabla 1 " sheetId="62" r:id="rId6"/>
    <sheet name="Tabla 2" sheetId="63" r:id="rId7"/>
    <sheet name="Tabla 3" sheetId="64" r:id="rId8"/>
    <sheet name="Tabla 4" sheetId="65" r:id="rId9"/>
    <sheet name="Gráfico 6" sheetId="66" r:id="rId10"/>
    <sheet name="Tabla 5" sheetId="67" r:id="rId11"/>
    <sheet name="Tabla 6" sheetId="68" r:id="rId12"/>
    <sheet name="Gráfico 7" sheetId="69" r:id="rId13"/>
    <sheet name="Tabla 7" sheetId="70" r:id="rId14"/>
    <sheet name="Gráfico 8" sheetId="71" r:id="rId15"/>
    <sheet name="Gráfico 9" sheetId="72" r:id="rId16"/>
    <sheet name="Tabla 8" sheetId="75" r:id="rId17"/>
    <sheet name="Tabla 9" sheetId="76" r:id="rId18"/>
    <sheet name="Tabla 10" sheetId="77" r:id="rId19"/>
    <sheet name="Tabla 11" sheetId="78" r:id="rId20"/>
    <sheet name="Tabla 12" sheetId="83" r:id="rId21"/>
    <sheet name="Tabla 13" sheetId="79" r:id="rId22"/>
    <sheet name="Tabla 14" sheetId="81" r:id="rId23"/>
    <sheet name="Tabla 15" sheetId="84" r:id="rId24"/>
    <sheet name="Tabla 16" sheetId="82" r:id="rId25"/>
    <sheet name="Gráfico 10" sheetId="58" r:id="rId26"/>
    <sheet name="Figura 1" sheetId="59" r:id="rId27"/>
    <sheet name="Tabla 17" sheetId="85" r:id="rId28"/>
    <sheet name="Tabla 18" sheetId="86" r:id="rId29"/>
    <sheet name="Tabla 19" sheetId="87" r:id="rId30"/>
    <sheet name="Tabla 20" sheetId="88" r:id="rId31"/>
    <sheet name="Tabla 21" sheetId="89" r:id="rId32"/>
    <sheet name="Tabla 22" sheetId="90" r:id="rId33"/>
    <sheet name="Tabla 23" sheetId="91" r:id="rId34"/>
    <sheet name="Tabla 24" sheetId="92" r:id="rId35"/>
    <sheet name="Tabla 25" sheetId="93" r:id="rId36"/>
    <sheet name="Tabla 26" sheetId="94" r:id="rId37"/>
    <sheet name="Tabla 27" sheetId="95" r:id="rId38"/>
    <sheet name="Tabla 28" sheetId="96" r:id="rId39"/>
    <sheet name="Tabla 29" sheetId="97" r:id="rId40"/>
    <sheet name="Tabla 30" sheetId="98" r:id="rId41"/>
    <sheet name="Tabla 31" sheetId="100" r:id="rId42"/>
    <sheet name="Figura 2" sheetId="101" r:id="rId43"/>
    <sheet name="Figura 3" sheetId="102" r:id="rId44"/>
    <sheet name="Gráfico 11" sheetId="103" r:id="rId45"/>
    <sheet name="Gráfico 12" sheetId="123" r:id="rId46"/>
    <sheet name="Tabla 32" sheetId="99" r:id="rId47"/>
    <sheet name="Gráfico 13" sheetId="122" r:id="rId48"/>
    <sheet name="Tabla 33" sheetId="105" r:id="rId49"/>
    <sheet name="Tabla 34" sheetId="106" r:id="rId50"/>
    <sheet name="Gráfico 14" sheetId="107" r:id="rId51"/>
    <sheet name="Tabla 35" sheetId="108" r:id="rId52"/>
    <sheet name="Tabla 36" sheetId="109" r:id="rId53"/>
    <sheet name="Tabla 37" sheetId="110" r:id="rId54"/>
    <sheet name="Tabla 38" sheetId="111" r:id="rId55"/>
    <sheet name="Tabla 39" sheetId="56" r:id="rId56"/>
    <sheet name="Tabla 40" sheetId="112" r:id="rId57"/>
    <sheet name="Tabla 41" sheetId="114" r:id="rId58"/>
    <sheet name="Tabla 42" sheetId="115" r:id="rId59"/>
    <sheet name="Tabla 43" sheetId="116" r:id="rId60"/>
    <sheet name="Tabla 44" sheetId="117" r:id="rId61"/>
    <sheet name="Tabla 45" sheetId="118" r:id="rId62"/>
    <sheet name="Tabla 46" sheetId="119" r:id="rId63"/>
    <sheet name="Tabla 47" sheetId="120" r:id="rId64"/>
    <sheet name="Tabla 48" sheetId="121" r:id="rId65"/>
  </sheets>
  <externalReferences>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s>
  <definedNames>
    <definedName name="\0" localSheetId="43">#REF!</definedName>
    <definedName name="\0" localSheetId="45">#REF!</definedName>
    <definedName name="\0" localSheetId="47">#REF!</definedName>
    <definedName name="\0" localSheetId="21">#REF!</definedName>
    <definedName name="\0" localSheetId="24">#REF!</definedName>
    <definedName name="\0" localSheetId="41">#REF!</definedName>
    <definedName name="\0">#REF!</definedName>
    <definedName name="\A" localSheetId="43">#REF!</definedName>
    <definedName name="\A" localSheetId="45">#REF!</definedName>
    <definedName name="\A" localSheetId="47">#REF!</definedName>
    <definedName name="\A" localSheetId="21">#REF!</definedName>
    <definedName name="\A" localSheetId="24">#REF!</definedName>
    <definedName name="\A" localSheetId="32">#REF!</definedName>
    <definedName name="\A" localSheetId="33">#REF!</definedName>
    <definedName name="\A" localSheetId="34">#REF!</definedName>
    <definedName name="\A" localSheetId="41">#REF!</definedName>
    <definedName name="\A">#REF!</definedName>
    <definedName name="\B" localSheetId="43">#REF!</definedName>
    <definedName name="\B" localSheetId="45">#REF!</definedName>
    <definedName name="\B" localSheetId="47">#REF!</definedName>
    <definedName name="\B" localSheetId="21">#REF!</definedName>
    <definedName name="\B" localSheetId="24">#REF!</definedName>
    <definedName name="\B" localSheetId="32">#REF!</definedName>
    <definedName name="\B" localSheetId="33">#REF!</definedName>
    <definedName name="\B" localSheetId="34">#REF!</definedName>
    <definedName name="\B" localSheetId="41">#REF!</definedName>
    <definedName name="\B">#REF!</definedName>
    <definedName name="\C" localSheetId="43">#REF!</definedName>
    <definedName name="\C" localSheetId="45">#REF!</definedName>
    <definedName name="\C" localSheetId="47">#REF!</definedName>
    <definedName name="\C" localSheetId="21">#REF!</definedName>
    <definedName name="\C" localSheetId="24">#REF!</definedName>
    <definedName name="\C" localSheetId="32">#REF!</definedName>
    <definedName name="\C" localSheetId="33">#REF!</definedName>
    <definedName name="\C" localSheetId="34">#REF!</definedName>
    <definedName name="\C" localSheetId="41">#REF!</definedName>
    <definedName name="\C">#REF!</definedName>
    <definedName name="\D" localSheetId="43">#REF!</definedName>
    <definedName name="\D" localSheetId="45">#REF!</definedName>
    <definedName name="\D" localSheetId="47">#REF!</definedName>
    <definedName name="\D" localSheetId="21">#REF!</definedName>
    <definedName name="\D" localSheetId="24">#REF!</definedName>
    <definedName name="\D" localSheetId="32">#REF!</definedName>
    <definedName name="\D" localSheetId="33">#REF!</definedName>
    <definedName name="\D" localSheetId="34">#REF!</definedName>
    <definedName name="\D" localSheetId="41">#REF!</definedName>
    <definedName name="\D">#REF!</definedName>
    <definedName name="\E" localSheetId="43">#REF!</definedName>
    <definedName name="\E" localSheetId="45">#REF!</definedName>
    <definedName name="\E" localSheetId="47">#REF!</definedName>
    <definedName name="\E" localSheetId="21">#REF!</definedName>
    <definedName name="\E" localSheetId="24">#REF!</definedName>
    <definedName name="\E" localSheetId="32">#REF!</definedName>
    <definedName name="\E" localSheetId="33">#REF!</definedName>
    <definedName name="\E" localSheetId="34">#REF!</definedName>
    <definedName name="\E" localSheetId="41">#REF!</definedName>
    <definedName name="\E">#REF!</definedName>
    <definedName name="\F" localSheetId="43">#REF!</definedName>
    <definedName name="\F" localSheetId="45">#REF!</definedName>
    <definedName name="\F" localSheetId="47">#REF!</definedName>
    <definedName name="\F" localSheetId="21">#REF!</definedName>
    <definedName name="\F" localSheetId="24">#REF!</definedName>
    <definedName name="\F" localSheetId="32">#REF!</definedName>
    <definedName name="\F" localSheetId="33">#REF!</definedName>
    <definedName name="\F" localSheetId="34">#REF!</definedName>
    <definedName name="\F" localSheetId="41">#REF!</definedName>
    <definedName name="\F">#REF!</definedName>
    <definedName name="\G" localSheetId="43">#REF!</definedName>
    <definedName name="\G" localSheetId="45">#REF!</definedName>
    <definedName name="\G" localSheetId="47">#REF!</definedName>
    <definedName name="\G" localSheetId="21">#REF!</definedName>
    <definedName name="\G" localSheetId="24">#REF!</definedName>
    <definedName name="\G" localSheetId="32">#REF!</definedName>
    <definedName name="\G" localSheetId="33">#REF!</definedName>
    <definedName name="\G" localSheetId="34">#REF!</definedName>
    <definedName name="\G" localSheetId="41">#REF!</definedName>
    <definedName name="\G">#REF!</definedName>
    <definedName name="\H" localSheetId="43">#REF!</definedName>
    <definedName name="\H" localSheetId="45">#REF!</definedName>
    <definedName name="\H" localSheetId="47">#REF!</definedName>
    <definedName name="\H" localSheetId="21">#REF!</definedName>
    <definedName name="\H" localSheetId="24">#REF!</definedName>
    <definedName name="\H" localSheetId="32">#REF!</definedName>
    <definedName name="\H" localSheetId="33">#REF!</definedName>
    <definedName name="\H" localSheetId="34">#REF!</definedName>
    <definedName name="\H" localSheetId="41">#REF!</definedName>
    <definedName name="\H">#REF!</definedName>
    <definedName name="\I" localSheetId="43">#REF!</definedName>
    <definedName name="\I" localSheetId="45">#REF!</definedName>
    <definedName name="\I" localSheetId="47">#REF!</definedName>
    <definedName name="\I" localSheetId="21">#REF!</definedName>
    <definedName name="\I" localSheetId="24">#REF!</definedName>
    <definedName name="\I" localSheetId="32">#REF!</definedName>
    <definedName name="\I" localSheetId="33">#REF!</definedName>
    <definedName name="\I" localSheetId="34">#REF!</definedName>
    <definedName name="\I" localSheetId="41">#REF!</definedName>
    <definedName name="\I">#REF!</definedName>
    <definedName name="\J" localSheetId="43">#REF!</definedName>
    <definedName name="\J" localSheetId="45">#REF!</definedName>
    <definedName name="\J" localSheetId="47">#REF!</definedName>
    <definedName name="\J" localSheetId="21">#REF!</definedName>
    <definedName name="\J" localSheetId="24">#REF!</definedName>
    <definedName name="\J" localSheetId="32">#REF!</definedName>
    <definedName name="\J" localSheetId="33">#REF!</definedName>
    <definedName name="\J" localSheetId="34">#REF!</definedName>
    <definedName name="\J" localSheetId="41">#REF!</definedName>
    <definedName name="\J">#REF!</definedName>
    <definedName name="\K" localSheetId="43">#REF!</definedName>
    <definedName name="\K" localSheetId="45">#REF!</definedName>
    <definedName name="\K" localSheetId="47">#REF!</definedName>
    <definedName name="\K" localSheetId="21">#REF!</definedName>
    <definedName name="\K" localSheetId="24">#REF!</definedName>
    <definedName name="\K" localSheetId="32">#REF!</definedName>
    <definedName name="\K" localSheetId="33">#REF!</definedName>
    <definedName name="\K" localSheetId="34">#REF!</definedName>
    <definedName name="\K" localSheetId="41">#REF!</definedName>
    <definedName name="\K">#REF!</definedName>
    <definedName name="\L" localSheetId="43">#REF!</definedName>
    <definedName name="\L" localSheetId="45">#REF!</definedName>
    <definedName name="\L" localSheetId="47">#REF!</definedName>
    <definedName name="\L" localSheetId="21">#REF!</definedName>
    <definedName name="\L" localSheetId="24">#REF!</definedName>
    <definedName name="\L" localSheetId="32">#REF!</definedName>
    <definedName name="\L" localSheetId="33">#REF!</definedName>
    <definedName name="\L" localSheetId="34">#REF!</definedName>
    <definedName name="\L" localSheetId="41">#REF!</definedName>
    <definedName name="\L">#REF!</definedName>
    <definedName name="\M" localSheetId="43">#REF!</definedName>
    <definedName name="\M" localSheetId="45">#REF!</definedName>
    <definedName name="\M" localSheetId="47">#REF!</definedName>
    <definedName name="\M" localSheetId="21">#REF!</definedName>
    <definedName name="\M" localSheetId="24">#REF!</definedName>
    <definedName name="\M" localSheetId="32">#REF!</definedName>
    <definedName name="\M" localSheetId="33">#REF!</definedName>
    <definedName name="\M" localSheetId="34">#REF!</definedName>
    <definedName name="\M" localSheetId="41">#REF!</definedName>
    <definedName name="\M">#REF!</definedName>
    <definedName name="\N" localSheetId="43">#REF!</definedName>
    <definedName name="\N" localSheetId="45">#REF!</definedName>
    <definedName name="\N" localSheetId="47">#REF!</definedName>
    <definedName name="\N" localSheetId="21">#REF!</definedName>
    <definedName name="\N" localSheetId="24">#REF!</definedName>
    <definedName name="\N" localSheetId="41">#REF!</definedName>
    <definedName name="\N">#REF!</definedName>
    <definedName name="\Ñ" localSheetId="43">#REF!</definedName>
    <definedName name="\Ñ" localSheetId="45">#REF!</definedName>
    <definedName name="\Ñ" localSheetId="47">#REF!</definedName>
    <definedName name="\Ñ">#REF!</definedName>
    <definedName name="\O" localSheetId="43">#REF!</definedName>
    <definedName name="\O" localSheetId="45">#REF!</definedName>
    <definedName name="\O" localSheetId="47">#REF!</definedName>
    <definedName name="\O" localSheetId="21">#REF!</definedName>
    <definedName name="\O" localSheetId="24">#REF!</definedName>
    <definedName name="\O" localSheetId="41">#REF!</definedName>
    <definedName name="\O">#REF!</definedName>
    <definedName name="\P" localSheetId="43">#REF!</definedName>
    <definedName name="\P" localSheetId="45">#REF!</definedName>
    <definedName name="\P" localSheetId="47">#REF!</definedName>
    <definedName name="\P" localSheetId="21">#REF!</definedName>
    <definedName name="\P" localSheetId="24">#REF!</definedName>
    <definedName name="\P" localSheetId="32">#REF!</definedName>
    <definedName name="\P" localSheetId="33">#REF!</definedName>
    <definedName name="\P" localSheetId="34">#REF!</definedName>
    <definedName name="\P" localSheetId="41">#REF!</definedName>
    <definedName name="\P">#REF!</definedName>
    <definedName name="\Q" localSheetId="43">#REF!</definedName>
    <definedName name="\Q" localSheetId="45">#REF!</definedName>
    <definedName name="\Q" localSheetId="47">#REF!</definedName>
    <definedName name="\Q" localSheetId="21">#REF!</definedName>
    <definedName name="\Q" localSheetId="24">#REF!</definedName>
    <definedName name="\q" localSheetId="32">#N/A</definedName>
    <definedName name="\q" localSheetId="33">#N/A</definedName>
    <definedName name="\q" localSheetId="34">#N/A</definedName>
    <definedName name="\Q" localSheetId="41">#REF!</definedName>
    <definedName name="\Q">#REF!</definedName>
    <definedName name="\R" localSheetId="43">#REF!</definedName>
    <definedName name="\R" localSheetId="45">#REF!</definedName>
    <definedName name="\R" localSheetId="47">#REF!</definedName>
    <definedName name="\R" localSheetId="21">#REF!</definedName>
    <definedName name="\R" localSheetId="24">#REF!</definedName>
    <definedName name="\R" localSheetId="41">#REF!</definedName>
    <definedName name="\R">#REF!</definedName>
    <definedName name="\S" localSheetId="43">#REF!</definedName>
    <definedName name="\S" localSheetId="45">#REF!</definedName>
    <definedName name="\S" localSheetId="47">#REF!</definedName>
    <definedName name="\S" localSheetId="21">#REF!</definedName>
    <definedName name="\S" localSheetId="24">#REF!</definedName>
    <definedName name="\S" localSheetId="32">#REF!</definedName>
    <definedName name="\S" localSheetId="33">#REF!</definedName>
    <definedName name="\S" localSheetId="34">#REF!</definedName>
    <definedName name="\S" localSheetId="41">#REF!</definedName>
    <definedName name="\S">#REF!</definedName>
    <definedName name="\T" localSheetId="43">#REF!</definedName>
    <definedName name="\T" localSheetId="45">#REF!</definedName>
    <definedName name="\T" localSheetId="47">#REF!</definedName>
    <definedName name="\T" localSheetId="21">#REF!</definedName>
    <definedName name="\T" localSheetId="24">#REF!</definedName>
    <definedName name="\T" localSheetId="32">#REF!</definedName>
    <definedName name="\T" localSheetId="33">#REF!</definedName>
    <definedName name="\T" localSheetId="34">#REF!</definedName>
    <definedName name="\T" localSheetId="41">#REF!</definedName>
    <definedName name="\T">#REF!</definedName>
    <definedName name="\T1" localSheetId="43">#REF!</definedName>
    <definedName name="\T1" localSheetId="45">#REF!</definedName>
    <definedName name="\T1" localSheetId="47">#REF!</definedName>
    <definedName name="\T1">#REF!</definedName>
    <definedName name="\T2" localSheetId="43">[1]BOP!#REF!</definedName>
    <definedName name="\T2" localSheetId="45">[1]BOP!#REF!</definedName>
    <definedName name="\T2" localSheetId="47">[1]BOP!#REF!</definedName>
    <definedName name="\T2">[1]BOP!#REF!</definedName>
    <definedName name="\U" localSheetId="43">#REF!</definedName>
    <definedName name="\U" localSheetId="45">#REF!</definedName>
    <definedName name="\U" localSheetId="47">#REF!</definedName>
    <definedName name="\U" localSheetId="21">#REF!</definedName>
    <definedName name="\U" localSheetId="24">#REF!</definedName>
    <definedName name="\U" localSheetId="32">#REF!</definedName>
    <definedName name="\U" localSheetId="33">#REF!</definedName>
    <definedName name="\U" localSheetId="34">#REF!</definedName>
    <definedName name="\U" localSheetId="41">#REF!</definedName>
    <definedName name="\U">#REF!</definedName>
    <definedName name="\V" localSheetId="43">#REF!</definedName>
    <definedName name="\V" localSheetId="45">#REF!</definedName>
    <definedName name="\V" localSheetId="47">#REF!</definedName>
    <definedName name="\V" localSheetId="21">#REF!</definedName>
    <definedName name="\V" localSheetId="24">#REF!</definedName>
    <definedName name="\V" localSheetId="32">#REF!</definedName>
    <definedName name="\V" localSheetId="33">#REF!</definedName>
    <definedName name="\V" localSheetId="34">#REF!</definedName>
    <definedName name="\V" localSheetId="41">#REF!</definedName>
    <definedName name="\V">#REF!</definedName>
    <definedName name="\W" localSheetId="43">#REF!</definedName>
    <definedName name="\W" localSheetId="45">#REF!</definedName>
    <definedName name="\W" localSheetId="47">#REF!</definedName>
    <definedName name="\W" localSheetId="21">#REF!</definedName>
    <definedName name="\W" localSheetId="24">#REF!</definedName>
    <definedName name="\W" localSheetId="32">#REF!</definedName>
    <definedName name="\W" localSheetId="33">#REF!</definedName>
    <definedName name="\W" localSheetId="34">#REF!</definedName>
    <definedName name="\W" localSheetId="41">#REF!</definedName>
    <definedName name="\W">#REF!</definedName>
    <definedName name="\X" localSheetId="43">#REF!</definedName>
    <definedName name="\X" localSheetId="45">#REF!</definedName>
    <definedName name="\X" localSheetId="47">#REF!</definedName>
    <definedName name="\X" localSheetId="21">#REF!</definedName>
    <definedName name="\X" localSheetId="24">#REF!</definedName>
    <definedName name="\X" localSheetId="32">#REF!</definedName>
    <definedName name="\X" localSheetId="33">#REF!</definedName>
    <definedName name="\X" localSheetId="34">#REF!</definedName>
    <definedName name="\X" localSheetId="41">#REF!</definedName>
    <definedName name="\X">#REF!</definedName>
    <definedName name="\Y" localSheetId="43">#REF!</definedName>
    <definedName name="\Y" localSheetId="45">#REF!</definedName>
    <definedName name="\Y" localSheetId="47">#REF!</definedName>
    <definedName name="\Y" localSheetId="21">#REF!</definedName>
    <definedName name="\Y" localSheetId="24">#REF!</definedName>
    <definedName name="\Y" localSheetId="32">#REF!</definedName>
    <definedName name="\Y" localSheetId="33">#REF!</definedName>
    <definedName name="\Y" localSheetId="34">#REF!</definedName>
    <definedName name="\Y" localSheetId="41">#REF!</definedName>
    <definedName name="\Y">#REF!</definedName>
    <definedName name="\Z" localSheetId="43">#REF!</definedName>
    <definedName name="\Z" localSheetId="45">#REF!</definedName>
    <definedName name="\Z" localSheetId="47">#REF!</definedName>
    <definedName name="\Z" localSheetId="21">#REF!</definedName>
    <definedName name="\Z" localSheetId="24">#REF!</definedName>
    <definedName name="\Z" localSheetId="32">#REF!</definedName>
    <definedName name="\Z" localSheetId="33">#REF!</definedName>
    <definedName name="\Z" localSheetId="34">#REF!</definedName>
    <definedName name="\Z" localSheetId="41">#REF!</definedName>
    <definedName name="\Z">#REF!</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FAL4" localSheetId="43">#REF!</definedName>
    <definedName name="_______FAL4" localSheetId="45">#REF!</definedName>
    <definedName name="_______FAL4" localSheetId="47">#REF!</definedName>
    <definedName name="_______FAL4" localSheetId="21">#REF!</definedName>
    <definedName name="_______FAL4" localSheetId="24">#REF!</definedName>
    <definedName name="_______FAL4" localSheetId="41">#REF!</definedName>
    <definedName name="_______FAL4">#REF!</definedName>
    <definedName name="_______FAL6" localSheetId="43">#REF!</definedName>
    <definedName name="_______FAL6" localSheetId="45">#REF!</definedName>
    <definedName name="_______FAL6" localSheetId="47">#REF!</definedName>
    <definedName name="_______FAL6" localSheetId="21">#REF!</definedName>
    <definedName name="_______FAL6" localSheetId="24">#REF!</definedName>
    <definedName name="_______FAL6" localSheetId="41">#REF!</definedName>
    <definedName name="_______FAL6">#REF!</definedName>
    <definedName name="_______FAL7" localSheetId="43">#REF!</definedName>
    <definedName name="_______FAL7" localSheetId="45">#REF!</definedName>
    <definedName name="_______FAL7" localSheetId="47">#REF!</definedName>
    <definedName name="_______FAL7" localSheetId="21">#REF!</definedName>
    <definedName name="_______FAL7" localSheetId="24">#REF!</definedName>
    <definedName name="_______FAL7" localSheetId="41">#REF!</definedName>
    <definedName name="_______FAL7">#REF!</definedName>
    <definedName name="_______ROS1">#N/A</definedName>
    <definedName name="_______ROS2">#N/A</definedName>
    <definedName name="_______ROS3">#N/A</definedName>
    <definedName name="_______ROS4">#N/A</definedName>
    <definedName name="______AUS1" localSheetId="43">#REF!</definedName>
    <definedName name="______AUS1" localSheetId="45">#REF!</definedName>
    <definedName name="______AUS1" localSheetId="47">#REF!</definedName>
    <definedName name="______AUS1" localSheetId="21">#REF!</definedName>
    <definedName name="______AUS1" localSheetId="24">#REF!</definedName>
    <definedName name="______AUS1" localSheetId="41">#REF!</definedName>
    <definedName name="______AUS1">#REF!</definedName>
    <definedName name="______DEG1" localSheetId="43">#REF!</definedName>
    <definedName name="______DEG1" localSheetId="45">#REF!</definedName>
    <definedName name="______DEG1" localSheetId="47">#REF!</definedName>
    <definedName name="______DEG1" localSheetId="21">#REF!</definedName>
    <definedName name="______DEG1" localSheetId="24">#REF!</definedName>
    <definedName name="______DEG1" localSheetId="41">#REF!</definedName>
    <definedName name="______DEG1">#REF!</definedName>
    <definedName name="______DKR1" localSheetId="43">#REF!</definedName>
    <definedName name="______DKR1" localSheetId="45">#REF!</definedName>
    <definedName name="______DKR1" localSheetId="47">#REF!</definedName>
    <definedName name="______DKR1" localSheetId="21">#REF!</definedName>
    <definedName name="______DKR1" localSheetId="24">#REF!</definedName>
    <definedName name="______DKR1" localSheetId="41">#REF!</definedName>
    <definedName name="______DKR1">#REF!</definedName>
    <definedName name="______ECU1" localSheetId="43">#REF!</definedName>
    <definedName name="______ECU1" localSheetId="45">#REF!</definedName>
    <definedName name="______ECU1" localSheetId="47">#REF!</definedName>
    <definedName name="______ECU1" localSheetId="21">#REF!</definedName>
    <definedName name="______ECU1" localSheetId="24">#REF!</definedName>
    <definedName name="______ECU1" localSheetId="41">#REF!</definedName>
    <definedName name="______ECU1">#REF!</definedName>
    <definedName name="______ESC1" localSheetId="43">#REF!</definedName>
    <definedName name="______ESC1" localSheetId="45">#REF!</definedName>
    <definedName name="______ESC1" localSheetId="47">#REF!</definedName>
    <definedName name="______ESC1" localSheetId="21">#REF!</definedName>
    <definedName name="______ESC1" localSheetId="24">#REF!</definedName>
    <definedName name="______ESC1" localSheetId="41">#REF!</definedName>
    <definedName name="______ESC1">#REF!</definedName>
    <definedName name="______FAL2" localSheetId="43">#REF!</definedName>
    <definedName name="______FAL2" localSheetId="45">#REF!</definedName>
    <definedName name="______FAL2" localSheetId="47">#REF!</definedName>
    <definedName name="______FAL2" localSheetId="21">#REF!</definedName>
    <definedName name="______FAL2" localSheetId="24">#REF!</definedName>
    <definedName name="______FAL2" localSheetId="41">#REF!</definedName>
    <definedName name="______FAL2">#REF!</definedName>
    <definedName name="______FAL3" localSheetId="43">#REF!</definedName>
    <definedName name="______FAL3" localSheetId="45">#REF!</definedName>
    <definedName name="______FAL3" localSheetId="47">#REF!</definedName>
    <definedName name="______FAL3" localSheetId="21">#REF!</definedName>
    <definedName name="______FAL3" localSheetId="24">#REF!</definedName>
    <definedName name="______FAL3" localSheetId="41">#REF!</definedName>
    <definedName name="______FAL3">#REF!</definedName>
    <definedName name="______FAL4" localSheetId="43">#REF!</definedName>
    <definedName name="______FAL4" localSheetId="45">#REF!</definedName>
    <definedName name="______FAL4" localSheetId="47">#REF!</definedName>
    <definedName name="______FAL4" localSheetId="21">#REF!</definedName>
    <definedName name="______FAL4" localSheetId="24">#REF!</definedName>
    <definedName name="______FAL4" localSheetId="41">#REF!</definedName>
    <definedName name="______FAL4">#REF!</definedName>
    <definedName name="______FAL5" localSheetId="43">#REF!</definedName>
    <definedName name="______FAL5" localSheetId="45">#REF!</definedName>
    <definedName name="______FAL5" localSheetId="47">#REF!</definedName>
    <definedName name="______FAL5" localSheetId="21">#REF!</definedName>
    <definedName name="______FAL5" localSheetId="24">#REF!</definedName>
    <definedName name="______FAL5" localSheetId="41">#REF!</definedName>
    <definedName name="______FAL5">#REF!</definedName>
    <definedName name="______FAL6" localSheetId="43">#REF!</definedName>
    <definedName name="______FAL6" localSheetId="45">#REF!</definedName>
    <definedName name="______FAL6" localSheetId="47">#REF!</definedName>
    <definedName name="______FAL6" localSheetId="21">#REF!</definedName>
    <definedName name="______FAL6" localSheetId="24">#REF!</definedName>
    <definedName name="______FAL6" localSheetId="41">#REF!</definedName>
    <definedName name="______FAL6">#REF!</definedName>
    <definedName name="______FAL7" localSheetId="43">#REF!</definedName>
    <definedName name="______FAL7" localSheetId="45">#REF!</definedName>
    <definedName name="______FAL7" localSheetId="47">#REF!</definedName>
    <definedName name="______FAL7" localSheetId="21">#REF!</definedName>
    <definedName name="______FAL7" localSheetId="24">#REF!</definedName>
    <definedName name="______FAL7" localSheetId="41">#REF!</definedName>
    <definedName name="______FAL7">#REF!</definedName>
    <definedName name="______FMK1" localSheetId="43">#REF!</definedName>
    <definedName name="______FMK1" localSheetId="45">#REF!</definedName>
    <definedName name="______FMK1" localSheetId="47">#REF!</definedName>
    <definedName name="______FMK1" localSheetId="21">#REF!</definedName>
    <definedName name="______FMK1" localSheetId="24">#REF!</definedName>
    <definedName name="______FMK1" localSheetId="41">#REF!</definedName>
    <definedName name="______FMK1">#REF!</definedName>
    <definedName name="______IKR1" localSheetId="43">#REF!</definedName>
    <definedName name="______IKR1" localSheetId="45">#REF!</definedName>
    <definedName name="______IKR1" localSheetId="47">#REF!</definedName>
    <definedName name="______IKR1" localSheetId="21">#REF!</definedName>
    <definedName name="______IKR1" localSheetId="24">#REF!</definedName>
    <definedName name="______IKR1" localSheetId="41">#REF!</definedName>
    <definedName name="______IKR1">#REF!</definedName>
    <definedName name="______IRP1" localSheetId="43">#REF!</definedName>
    <definedName name="______IRP1" localSheetId="45">#REF!</definedName>
    <definedName name="______IRP1" localSheetId="47">#REF!</definedName>
    <definedName name="______IRP1" localSheetId="21">#REF!</definedName>
    <definedName name="______IRP1" localSheetId="24">#REF!</definedName>
    <definedName name="______IRP1" localSheetId="41">#REF!</definedName>
    <definedName name="______IRP1">#REF!</definedName>
    <definedName name="______LIT1" localSheetId="43">#REF!</definedName>
    <definedName name="______LIT1" localSheetId="45">#REF!</definedName>
    <definedName name="______LIT1" localSheetId="47">#REF!</definedName>
    <definedName name="______LIT1" localSheetId="21">#REF!</definedName>
    <definedName name="______LIT1" localSheetId="24">#REF!</definedName>
    <definedName name="______LIT1" localSheetId="41">#REF!</definedName>
    <definedName name="______LIT1">#REF!</definedName>
    <definedName name="__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1"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43">#REF!</definedName>
    <definedName name="______MEX1" localSheetId="45">#REF!</definedName>
    <definedName name="______MEX1" localSheetId="47">#REF!</definedName>
    <definedName name="______MEX1" localSheetId="21">#REF!</definedName>
    <definedName name="______MEX1" localSheetId="24">#REF!</definedName>
    <definedName name="______MEX1" localSheetId="41">#REF!</definedName>
    <definedName name="______MEX1">#REF!</definedName>
    <definedName name="______PTA1" localSheetId="43">#REF!</definedName>
    <definedName name="______PTA1" localSheetId="45">#REF!</definedName>
    <definedName name="______PTA1" localSheetId="47">#REF!</definedName>
    <definedName name="______PTA1" localSheetId="21">#REF!</definedName>
    <definedName name="______PTA1" localSheetId="24">#REF!</definedName>
    <definedName name="______PTA1" localSheetId="41">#REF!</definedName>
    <definedName name="______PTA1">#REF!</definedName>
    <definedName name="______ROS1">#N/A</definedName>
    <definedName name="______ROS2">#N/A</definedName>
    <definedName name="______ROS3">#N/A</definedName>
    <definedName name="______ROS4">#N/A</definedName>
    <definedName name="______SAR1" localSheetId="43">#REF!</definedName>
    <definedName name="______SAR1" localSheetId="45">#REF!</definedName>
    <definedName name="______SAR1" localSheetId="47">#REF!</definedName>
    <definedName name="______SAR1" localSheetId="21">#REF!</definedName>
    <definedName name="______SAR1" localSheetId="24">#REF!</definedName>
    <definedName name="______SAR1" localSheetId="41">#REF!</definedName>
    <definedName name="______SAR1">#REF!</definedName>
    <definedName name="______SRT11" localSheetId="21" hidden="1">{"Minpmon",#N/A,FALSE,"Monthinput"}</definedName>
    <definedName name="______SRT11" localSheetId="24" hidden="1">{"Minpmon",#N/A,FALSE,"Monthinput"}</definedName>
    <definedName name="______SRT11" localSheetId="41" hidden="1">{"Minpmon",#N/A,FALSE,"Monthinput"}</definedName>
    <definedName name="______SRT11" hidden="1">{"Minpmon",#N/A,FALSE,"Monthinput"}</definedName>
    <definedName name="_____AUS1" localSheetId="43">#REF!</definedName>
    <definedName name="_____AUS1" localSheetId="45">#REF!</definedName>
    <definedName name="_____AUS1" localSheetId="47">#REF!</definedName>
    <definedName name="_____AUS1" localSheetId="21">#REF!</definedName>
    <definedName name="_____AUS1" localSheetId="24">#REF!</definedName>
    <definedName name="_____AUS1" localSheetId="41">#REF!</definedName>
    <definedName name="_____AUS1">#REF!</definedName>
    <definedName name="_____DEG1" localSheetId="43">#REF!</definedName>
    <definedName name="_____DEG1" localSheetId="45">#REF!</definedName>
    <definedName name="_____DEG1" localSheetId="47">#REF!</definedName>
    <definedName name="_____DEG1" localSheetId="21">#REF!</definedName>
    <definedName name="_____DEG1" localSheetId="24">#REF!</definedName>
    <definedName name="_____DEG1" localSheetId="41">#REF!</definedName>
    <definedName name="_____DEG1">#REF!</definedName>
    <definedName name="_____DKR1" localSheetId="43">#REF!</definedName>
    <definedName name="_____DKR1" localSheetId="45">#REF!</definedName>
    <definedName name="_____DKR1" localSheetId="47">#REF!</definedName>
    <definedName name="_____DKR1" localSheetId="21">#REF!</definedName>
    <definedName name="_____DKR1" localSheetId="24">#REF!</definedName>
    <definedName name="_____DKR1" localSheetId="41">#REF!</definedName>
    <definedName name="_____DKR1">#REF!</definedName>
    <definedName name="_____ECU1" localSheetId="43">#REF!</definedName>
    <definedName name="_____ECU1" localSheetId="45">#REF!</definedName>
    <definedName name="_____ECU1" localSheetId="47">#REF!</definedName>
    <definedName name="_____ECU1" localSheetId="21">#REF!</definedName>
    <definedName name="_____ECU1" localSheetId="24">#REF!</definedName>
    <definedName name="_____ECU1" localSheetId="41">#REF!</definedName>
    <definedName name="_____ECU1">#REF!</definedName>
    <definedName name="_____ESC1" localSheetId="43">#REF!</definedName>
    <definedName name="_____ESC1" localSheetId="45">#REF!</definedName>
    <definedName name="_____ESC1" localSheetId="47">#REF!</definedName>
    <definedName name="_____ESC1" localSheetId="21">#REF!</definedName>
    <definedName name="_____ESC1" localSheetId="24">#REF!</definedName>
    <definedName name="_____ESC1" localSheetId="41">#REF!</definedName>
    <definedName name="_____ESC1">#REF!</definedName>
    <definedName name="_____FAL2" localSheetId="43">#REF!</definedName>
    <definedName name="_____FAL2" localSheetId="45">#REF!</definedName>
    <definedName name="_____FAL2" localSheetId="47">#REF!</definedName>
    <definedName name="_____FAL2" localSheetId="21">#REF!</definedName>
    <definedName name="_____FAL2" localSheetId="24">#REF!</definedName>
    <definedName name="_____FAL2" localSheetId="41">#REF!</definedName>
    <definedName name="_____FAL2">#REF!</definedName>
    <definedName name="_____FAL3" localSheetId="43">#REF!</definedName>
    <definedName name="_____FAL3" localSheetId="45">#REF!</definedName>
    <definedName name="_____FAL3" localSheetId="47">#REF!</definedName>
    <definedName name="_____FAL3" localSheetId="21">#REF!</definedName>
    <definedName name="_____FAL3" localSheetId="24">#REF!</definedName>
    <definedName name="_____FAL3" localSheetId="41">#REF!</definedName>
    <definedName name="_____FAL3">#REF!</definedName>
    <definedName name="_____FAL4" localSheetId="43">#REF!</definedName>
    <definedName name="_____FAL4" localSheetId="45">#REF!</definedName>
    <definedName name="_____FAL4" localSheetId="47">#REF!</definedName>
    <definedName name="_____FAL4" localSheetId="21">#REF!</definedName>
    <definedName name="_____FAL4" localSheetId="24">#REF!</definedName>
    <definedName name="_____FAL4" localSheetId="41">#REF!</definedName>
    <definedName name="_____FAL4">#REF!</definedName>
    <definedName name="_____FAL5" localSheetId="43">#REF!</definedName>
    <definedName name="_____FAL5" localSheetId="45">#REF!</definedName>
    <definedName name="_____FAL5" localSheetId="47">#REF!</definedName>
    <definedName name="_____FAL5" localSheetId="21">#REF!</definedName>
    <definedName name="_____FAL5" localSheetId="24">#REF!</definedName>
    <definedName name="_____FAL5" localSheetId="41">#REF!</definedName>
    <definedName name="_____FAL5">#REF!</definedName>
    <definedName name="_____FAL6" localSheetId="43">#REF!</definedName>
    <definedName name="_____FAL6" localSheetId="45">#REF!</definedName>
    <definedName name="_____FAL6" localSheetId="47">#REF!</definedName>
    <definedName name="_____FAL6" localSheetId="21">#REF!</definedName>
    <definedName name="_____FAL6" localSheetId="24">#REF!</definedName>
    <definedName name="_____FAL6" localSheetId="41">#REF!</definedName>
    <definedName name="_____FAL6">#REF!</definedName>
    <definedName name="_____FAL7" localSheetId="43">#REF!</definedName>
    <definedName name="_____FAL7" localSheetId="45">#REF!</definedName>
    <definedName name="_____FAL7" localSheetId="47">#REF!</definedName>
    <definedName name="_____FAL7" localSheetId="21">#REF!</definedName>
    <definedName name="_____FAL7" localSheetId="24">#REF!</definedName>
    <definedName name="_____FAL7" localSheetId="41">#REF!</definedName>
    <definedName name="_____FAL7">#REF!</definedName>
    <definedName name="_____FMK1" localSheetId="43">#REF!</definedName>
    <definedName name="_____FMK1" localSheetId="45">#REF!</definedName>
    <definedName name="_____FMK1" localSheetId="47">#REF!</definedName>
    <definedName name="_____FMK1" localSheetId="21">#REF!</definedName>
    <definedName name="_____FMK1" localSheetId="24">#REF!</definedName>
    <definedName name="_____FMK1" localSheetId="41">#REF!</definedName>
    <definedName name="_____FMK1">#REF!</definedName>
    <definedName name="_____IKR1" localSheetId="43">#REF!</definedName>
    <definedName name="_____IKR1" localSheetId="45">#REF!</definedName>
    <definedName name="_____IKR1" localSheetId="47">#REF!</definedName>
    <definedName name="_____IKR1" localSheetId="21">#REF!</definedName>
    <definedName name="_____IKR1" localSheetId="24">#REF!</definedName>
    <definedName name="_____IKR1" localSheetId="41">#REF!</definedName>
    <definedName name="_____IKR1">#REF!</definedName>
    <definedName name="_____IRP1" localSheetId="43">#REF!</definedName>
    <definedName name="_____IRP1" localSheetId="45">#REF!</definedName>
    <definedName name="_____IRP1" localSheetId="47">#REF!</definedName>
    <definedName name="_____IRP1" localSheetId="21">#REF!</definedName>
    <definedName name="_____IRP1" localSheetId="24">#REF!</definedName>
    <definedName name="_____IRP1" localSheetId="41">#REF!</definedName>
    <definedName name="_____IRP1">#REF!</definedName>
    <definedName name="_____LIT1" localSheetId="43">#REF!</definedName>
    <definedName name="_____LIT1" localSheetId="45">#REF!</definedName>
    <definedName name="_____LIT1" localSheetId="47">#REF!</definedName>
    <definedName name="_____LIT1" localSheetId="21">#REF!</definedName>
    <definedName name="_____LIT1" localSheetId="24">#REF!</definedName>
    <definedName name="_____LIT1" localSheetId="41">#REF!</definedName>
    <definedName name="_____LIT1">#REF!</definedName>
    <definedName name="_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1"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43">#REF!</definedName>
    <definedName name="_____MEX1" localSheetId="45">#REF!</definedName>
    <definedName name="_____MEX1" localSheetId="47">#REF!</definedName>
    <definedName name="_____MEX1" localSheetId="21">#REF!</definedName>
    <definedName name="_____MEX1" localSheetId="24">#REF!</definedName>
    <definedName name="_____MEX1" localSheetId="41">#REF!</definedName>
    <definedName name="_____MEX1">#REF!</definedName>
    <definedName name="_____PTA1" localSheetId="43">#REF!</definedName>
    <definedName name="_____PTA1" localSheetId="45">#REF!</definedName>
    <definedName name="_____PTA1" localSheetId="47">#REF!</definedName>
    <definedName name="_____PTA1" localSheetId="21">#REF!</definedName>
    <definedName name="_____PTA1" localSheetId="24">#REF!</definedName>
    <definedName name="_____PTA1" localSheetId="41">#REF!</definedName>
    <definedName name="_____PTA1">#REF!</definedName>
    <definedName name="_____ROS1">#N/A</definedName>
    <definedName name="_____ROS2">#N/A</definedName>
    <definedName name="_____ROS3">#N/A</definedName>
    <definedName name="_____ROS4">#N/A</definedName>
    <definedName name="_____SAR1" localSheetId="43">#REF!</definedName>
    <definedName name="_____SAR1" localSheetId="45">#REF!</definedName>
    <definedName name="_____SAR1" localSheetId="47">#REF!</definedName>
    <definedName name="_____SAR1" localSheetId="21">#REF!</definedName>
    <definedName name="_____SAR1" localSheetId="24">#REF!</definedName>
    <definedName name="_____SAR1" localSheetId="41">#REF!</definedName>
    <definedName name="_____SAR1">#REF!</definedName>
    <definedName name="_____SRT11" localSheetId="21" hidden="1">{"Minpmon",#N/A,FALSE,"Monthinput"}</definedName>
    <definedName name="_____SRT11" localSheetId="24" hidden="1">{"Minpmon",#N/A,FALSE,"Monthinput"}</definedName>
    <definedName name="_____SRT11" localSheetId="41" hidden="1">{"Minpmon",#N/A,FALSE,"Monthinput"}</definedName>
    <definedName name="_____SRT11" hidden="1">{"Minpmon",#N/A,FALSE,"Monthinput"}</definedName>
    <definedName name="_____TOT58" localSheetId="43">[2]GROWTH!#REF!</definedName>
    <definedName name="_____TOT58" localSheetId="45">[2]GROWTH!#REF!</definedName>
    <definedName name="_____TOT58" localSheetId="47">[2]GROWTH!#REF!</definedName>
    <definedName name="_____TOT58" localSheetId="41">[2]GROWTH!#REF!</definedName>
    <definedName name="_____TOT58">[2]GROWTH!#REF!</definedName>
    <definedName name="____AUS1" localSheetId="43">#REF!</definedName>
    <definedName name="____AUS1" localSheetId="45">#REF!</definedName>
    <definedName name="____AUS1" localSheetId="47">#REF!</definedName>
    <definedName name="____AUS1" localSheetId="21">#REF!</definedName>
    <definedName name="____AUS1" localSheetId="24">#REF!</definedName>
    <definedName name="____AUS1" localSheetId="41">#REF!</definedName>
    <definedName name="____AUS1">#REF!</definedName>
    <definedName name="____DEG1" localSheetId="43">#REF!</definedName>
    <definedName name="____DEG1" localSheetId="45">#REF!</definedName>
    <definedName name="____DEG1" localSheetId="47">#REF!</definedName>
    <definedName name="____DEG1" localSheetId="21">#REF!</definedName>
    <definedName name="____DEG1" localSheetId="24">#REF!</definedName>
    <definedName name="____DEG1" localSheetId="41">#REF!</definedName>
    <definedName name="____DEG1">#REF!</definedName>
    <definedName name="____DKR1" localSheetId="43">#REF!</definedName>
    <definedName name="____DKR1" localSheetId="45">#REF!</definedName>
    <definedName name="____DKR1" localSheetId="47">#REF!</definedName>
    <definedName name="____DKR1" localSheetId="21">#REF!</definedName>
    <definedName name="____DKR1" localSheetId="24">#REF!</definedName>
    <definedName name="____DKR1" localSheetId="41">#REF!</definedName>
    <definedName name="____DKR1">#REF!</definedName>
    <definedName name="____ECU1" localSheetId="43">#REF!</definedName>
    <definedName name="____ECU1" localSheetId="45">#REF!</definedName>
    <definedName name="____ECU1" localSheetId="47">#REF!</definedName>
    <definedName name="____ECU1" localSheetId="21">#REF!</definedName>
    <definedName name="____ECU1" localSheetId="24">#REF!</definedName>
    <definedName name="____ECU1" localSheetId="41">#REF!</definedName>
    <definedName name="____ECU1">#REF!</definedName>
    <definedName name="____ESC1" localSheetId="43">#REF!</definedName>
    <definedName name="____ESC1" localSheetId="45">#REF!</definedName>
    <definedName name="____ESC1" localSheetId="47">#REF!</definedName>
    <definedName name="____ESC1" localSheetId="21">#REF!</definedName>
    <definedName name="____ESC1" localSheetId="24">#REF!</definedName>
    <definedName name="____ESC1" localSheetId="41">#REF!</definedName>
    <definedName name="____ESC1">#REF!</definedName>
    <definedName name="____FAL2" localSheetId="43">#REF!</definedName>
    <definedName name="____FAL2" localSheetId="45">#REF!</definedName>
    <definedName name="____FAL2" localSheetId="47">#REF!</definedName>
    <definedName name="____FAL2" localSheetId="21">#REF!</definedName>
    <definedName name="____FAL2" localSheetId="24">#REF!</definedName>
    <definedName name="____FAL2" localSheetId="41">#REF!</definedName>
    <definedName name="____FAL2">#REF!</definedName>
    <definedName name="____FAL3" localSheetId="43">#REF!</definedName>
    <definedName name="____FAL3" localSheetId="45">#REF!</definedName>
    <definedName name="____FAL3" localSheetId="47">#REF!</definedName>
    <definedName name="____FAL3" localSheetId="21">#REF!</definedName>
    <definedName name="____FAL3" localSheetId="24">#REF!</definedName>
    <definedName name="____FAL3" localSheetId="41">#REF!</definedName>
    <definedName name="____FAL3">#REF!</definedName>
    <definedName name="____FAL4" localSheetId="43">#REF!</definedName>
    <definedName name="____FAL4" localSheetId="45">#REF!</definedName>
    <definedName name="____FAL4" localSheetId="47">#REF!</definedName>
    <definedName name="____FAL4" localSheetId="21">#REF!</definedName>
    <definedName name="____FAL4" localSheetId="24">#REF!</definedName>
    <definedName name="____FAL4" localSheetId="41">#REF!</definedName>
    <definedName name="____FAL4">#REF!</definedName>
    <definedName name="____FAL5" localSheetId="43">#REF!</definedName>
    <definedName name="____FAL5" localSheetId="45">#REF!</definedName>
    <definedName name="____FAL5" localSheetId="47">#REF!</definedName>
    <definedName name="____FAL5" localSheetId="21">#REF!</definedName>
    <definedName name="____FAL5" localSheetId="24">#REF!</definedName>
    <definedName name="____FAL5" localSheetId="41">#REF!</definedName>
    <definedName name="____FAL5">#REF!</definedName>
    <definedName name="____FAL6" localSheetId="43">#REF!</definedName>
    <definedName name="____FAL6" localSheetId="45">#REF!</definedName>
    <definedName name="____FAL6" localSheetId="47">#REF!</definedName>
    <definedName name="____FAL6" localSheetId="21">#REF!</definedName>
    <definedName name="____FAL6" localSheetId="24">#REF!</definedName>
    <definedName name="____FAL6" localSheetId="41">#REF!</definedName>
    <definedName name="____FAL6">#REF!</definedName>
    <definedName name="____FAL7" localSheetId="43">#REF!</definedName>
    <definedName name="____FAL7" localSheetId="45">#REF!</definedName>
    <definedName name="____FAL7" localSheetId="47">#REF!</definedName>
    <definedName name="____FAL7" localSheetId="21">#REF!</definedName>
    <definedName name="____FAL7" localSheetId="24">#REF!</definedName>
    <definedName name="____FAL7" localSheetId="41">#REF!</definedName>
    <definedName name="____FAL7">#REF!</definedName>
    <definedName name="____FMK1" localSheetId="43">#REF!</definedName>
    <definedName name="____FMK1" localSheetId="45">#REF!</definedName>
    <definedName name="____FMK1" localSheetId="47">#REF!</definedName>
    <definedName name="____FMK1" localSheetId="21">#REF!</definedName>
    <definedName name="____FMK1" localSheetId="24">#REF!</definedName>
    <definedName name="____FMK1" localSheetId="41">#REF!</definedName>
    <definedName name="____FMK1">#REF!</definedName>
    <definedName name="____IKR1" localSheetId="43">#REF!</definedName>
    <definedName name="____IKR1" localSheetId="45">#REF!</definedName>
    <definedName name="____IKR1" localSheetId="47">#REF!</definedName>
    <definedName name="____IKR1" localSheetId="21">#REF!</definedName>
    <definedName name="____IKR1" localSheetId="24">#REF!</definedName>
    <definedName name="____IKR1" localSheetId="41">#REF!</definedName>
    <definedName name="____IKR1">#REF!</definedName>
    <definedName name="____IRP1" localSheetId="43">#REF!</definedName>
    <definedName name="____IRP1" localSheetId="45">#REF!</definedName>
    <definedName name="____IRP1" localSheetId="47">#REF!</definedName>
    <definedName name="____IRP1" localSheetId="21">#REF!</definedName>
    <definedName name="____IRP1" localSheetId="24">#REF!</definedName>
    <definedName name="____IRP1" localSheetId="41">#REF!</definedName>
    <definedName name="____IRP1">#REF!</definedName>
    <definedName name="____LIT1" localSheetId="43">#REF!</definedName>
    <definedName name="____LIT1" localSheetId="45">#REF!</definedName>
    <definedName name="____LIT1" localSheetId="47">#REF!</definedName>
    <definedName name="____LIT1" localSheetId="21">#REF!</definedName>
    <definedName name="____LIT1" localSheetId="24">#REF!</definedName>
    <definedName name="____LIT1" localSheetId="41">#REF!</definedName>
    <definedName name="____LIT1">#REF!</definedName>
    <definedName name="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1"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43">#REF!</definedName>
    <definedName name="____MEX1" localSheetId="45">#REF!</definedName>
    <definedName name="____MEX1" localSheetId="47">#REF!</definedName>
    <definedName name="____MEX1" localSheetId="21">#REF!</definedName>
    <definedName name="____MEX1" localSheetId="24">#REF!</definedName>
    <definedName name="____MEX1" localSheetId="41">#REF!</definedName>
    <definedName name="____MEX1">#REF!</definedName>
    <definedName name="____PTA1" localSheetId="43">#REF!</definedName>
    <definedName name="____PTA1" localSheetId="45">#REF!</definedName>
    <definedName name="____PTA1" localSheetId="47">#REF!</definedName>
    <definedName name="____PTA1" localSheetId="21">#REF!</definedName>
    <definedName name="____PTA1" localSheetId="24">#REF!</definedName>
    <definedName name="____PTA1" localSheetId="41">#REF!</definedName>
    <definedName name="____PTA1">#REF!</definedName>
    <definedName name="____ROS1">#N/A</definedName>
    <definedName name="____ROS2">#N/A</definedName>
    <definedName name="____ROS3">#N/A</definedName>
    <definedName name="____ROS4">#N/A</definedName>
    <definedName name="____SAR1" localSheetId="43">#REF!</definedName>
    <definedName name="____SAR1" localSheetId="45">#REF!</definedName>
    <definedName name="____SAR1" localSheetId="47">#REF!</definedName>
    <definedName name="____SAR1" localSheetId="21">#REF!</definedName>
    <definedName name="____SAR1" localSheetId="24">#REF!</definedName>
    <definedName name="____SAR1" localSheetId="41">#REF!</definedName>
    <definedName name="____SAR1">#REF!</definedName>
    <definedName name="____SRT11" localSheetId="21" hidden="1">{"Minpmon",#N/A,FALSE,"Monthinput"}</definedName>
    <definedName name="____SRT11" localSheetId="24" hidden="1">{"Minpmon",#N/A,FALSE,"Monthinput"}</definedName>
    <definedName name="____SRT11" localSheetId="41" hidden="1">{"Minpmon",#N/A,FALSE,"Monthinput"}</definedName>
    <definedName name="____SRT11" hidden="1">{"Minpmon",#N/A,FALSE,"Monthinput"}</definedName>
    <definedName name="____TOT58" localSheetId="43">[2]GROWTH!#REF!</definedName>
    <definedName name="____TOT58" localSheetId="45">[2]GROWTH!#REF!</definedName>
    <definedName name="____TOT58" localSheetId="47">[2]GROWTH!#REF!</definedName>
    <definedName name="____TOT58" localSheetId="41">[2]GROWTH!#REF!</definedName>
    <definedName name="____TOT58">[2]GROWTH!#REF!</definedName>
    <definedName name="___AUS1" localSheetId="43">#REF!</definedName>
    <definedName name="___AUS1" localSheetId="45">#REF!</definedName>
    <definedName name="___AUS1" localSheetId="47">#REF!</definedName>
    <definedName name="___AUS1" localSheetId="21">#REF!</definedName>
    <definedName name="___AUS1" localSheetId="24">#REF!</definedName>
    <definedName name="___AUS1" localSheetId="41">#REF!</definedName>
    <definedName name="___AUS1">#REF!</definedName>
    <definedName name="___DEG1" localSheetId="43">#REF!</definedName>
    <definedName name="___DEG1" localSheetId="45">#REF!</definedName>
    <definedName name="___DEG1" localSheetId="47">#REF!</definedName>
    <definedName name="___DEG1" localSheetId="21">#REF!</definedName>
    <definedName name="___DEG1" localSheetId="24">#REF!</definedName>
    <definedName name="___DEG1" localSheetId="41">#REF!</definedName>
    <definedName name="___DEG1">#REF!</definedName>
    <definedName name="___DKR1" localSheetId="43">#REF!</definedName>
    <definedName name="___DKR1" localSheetId="45">#REF!</definedName>
    <definedName name="___DKR1" localSheetId="47">#REF!</definedName>
    <definedName name="___DKR1" localSheetId="21">#REF!</definedName>
    <definedName name="___DKR1" localSheetId="24">#REF!</definedName>
    <definedName name="___DKR1" localSheetId="41">#REF!</definedName>
    <definedName name="___DKR1">#REF!</definedName>
    <definedName name="___ECU1" localSheetId="43">#REF!</definedName>
    <definedName name="___ECU1" localSheetId="45">#REF!</definedName>
    <definedName name="___ECU1" localSheetId="47">#REF!</definedName>
    <definedName name="___ECU1" localSheetId="21">#REF!</definedName>
    <definedName name="___ECU1" localSheetId="24">#REF!</definedName>
    <definedName name="___ECU1" localSheetId="41">#REF!</definedName>
    <definedName name="___ECU1">#REF!</definedName>
    <definedName name="___ESC1" localSheetId="43">#REF!</definedName>
    <definedName name="___ESC1" localSheetId="45">#REF!</definedName>
    <definedName name="___ESC1" localSheetId="47">#REF!</definedName>
    <definedName name="___ESC1" localSheetId="21">#REF!</definedName>
    <definedName name="___ESC1" localSheetId="24">#REF!</definedName>
    <definedName name="___ESC1" localSheetId="41">#REF!</definedName>
    <definedName name="___ESC1">#REF!</definedName>
    <definedName name="___F" localSheetId="43" hidden="1">'[3]Fax a enviar'!#REF!</definedName>
    <definedName name="___F" localSheetId="45" hidden="1">'[3]Fax a enviar'!#REF!</definedName>
    <definedName name="___F" localSheetId="47" hidden="1">'[3]Fax a enviar'!#REF!</definedName>
    <definedName name="___F" localSheetId="41" hidden="1">'[3]Fax a enviar'!#REF!</definedName>
    <definedName name="___F" hidden="1">'[3]Fax a enviar'!#REF!</definedName>
    <definedName name="___FAL2" localSheetId="43">#REF!</definedName>
    <definedName name="___FAL2" localSheetId="45">#REF!</definedName>
    <definedName name="___FAL2" localSheetId="47">#REF!</definedName>
    <definedName name="___FAL2" localSheetId="21">#REF!</definedName>
    <definedName name="___FAL2" localSheetId="24">#REF!</definedName>
    <definedName name="___FAL2" localSheetId="41">#REF!</definedName>
    <definedName name="___FAL2">#REF!</definedName>
    <definedName name="___FAL3" localSheetId="43">#REF!</definedName>
    <definedName name="___FAL3" localSheetId="45">#REF!</definedName>
    <definedName name="___FAL3" localSheetId="47">#REF!</definedName>
    <definedName name="___FAL3" localSheetId="21">#REF!</definedName>
    <definedName name="___FAL3" localSheetId="24">#REF!</definedName>
    <definedName name="___FAL3" localSheetId="41">#REF!</definedName>
    <definedName name="___FAL3">#REF!</definedName>
    <definedName name="___FAL4" localSheetId="43">#REF!</definedName>
    <definedName name="___FAL4" localSheetId="45">#REF!</definedName>
    <definedName name="___FAL4" localSheetId="47">#REF!</definedName>
    <definedName name="___FAL4" localSheetId="21">#REF!</definedName>
    <definedName name="___FAL4" localSheetId="24">#REF!</definedName>
    <definedName name="___FAL4" localSheetId="41">#REF!</definedName>
    <definedName name="___FAL4">#REF!</definedName>
    <definedName name="___FAL5" localSheetId="43">#REF!</definedName>
    <definedName name="___FAL5" localSheetId="45">#REF!</definedName>
    <definedName name="___FAL5" localSheetId="47">#REF!</definedName>
    <definedName name="___FAL5" localSheetId="21">#REF!</definedName>
    <definedName name="___FAL5" localSheetId="24">#REF!</definedName>
    <definedName name="___FAL5" localSheetId="41">#REF!</definedName>
    <definedName name="___FAL5">#REF!</definedName>
    <definedName name="___FAL6" localSheetId="43">#REF!</definedName>
    <definedName name="___FAL6" localSheetId="45">#REF!</definedName>
    <definedName name="___FAL6" localSheetId="47">#REF!</definedName>
    <definedName name="___FAL6" localSheetId="21">#REF!</definedName>
    <definedName name="___FAL6" localSheetId="24">#REF!</definedName>
    <definedName name="___FAL6" localSheetId="41">#REF!</definedName>
    <definedName name="___FAL6">#REF!</definedName>
    <definedName name="___FAL7" localSheetId="43">#REF!</definedName>
    <definedName name="___FAL7" localSheetId="45">#REF!</definedName>
    <definedName name="___FAL7" localSheetId="47">#REF!</definedName>
    <definedName name="___FAL7" localSheetId="21">#REF!</definedName>
    <definedName name="___FAL7" localSheetId="24">#REF!</definedName>
    <definedName name="___FAL7" localSheetId="41">#REF!</definedName>
    <definedName name="___FAL7">#REF!</definedName>
    <definedName name="___FMK1" localSheetId="43">#REF!</definedName>
    <definedName name="___FMK1" localSheetId="45">#REF!</definedName>
    <definedName name="___FMK1" localSheetId="47">#REF!</definedName>
    <definedName name="___FMK1" localSheetId="21">#REF!</definedName>
    <definedName name="___FMK1" localSheetId="24">#REF!</definedName>
    <definedName name="___FMK1" localSheetId="41">#REF!</definedName>
    <definedName name="___FMK1">#REF!</definedName>
    <definedName name="___IKR1" localSheetId="43">#REF!</definedName>
    <definedName name="___IKR1" localSheetId="45">#REF!</definedName>
    <definedName name="___IKR1" localSheetId="47">#REF!</definedName>
    <definedName name="___IKR1" localSheetId="21">#REF!</definedName>
    <definedName name="___IKR1" localSheetId="24">#REF!</definedName>
    <definedName name="___IKR1" localSheetId="41">#REF!</definedName>
    <definedName name="___IKR1">#REF!</definedName>
    <definedName name="___IRP1" localSheetId="43">#REF!</definedName>
    <definedName name="___IRP1" localSheetId="45">#REF!</definedName>
    <definedName name="___IRP1" localSheetId="47">#REF!</definedName>
    <definedName name="___IRP1" localSheetId="21">#REF!</definedName>
    <definedName name="___IRP1" localSheetId="24">#REF!</definedName>
    <definedName name="___IRP1" localSheetId="41">#REF!</definedName>
    <definedName name="___IRP1">#REF!</definedName>
    <definedName name="___LIT1" localSheetId="43">#REF!</definedName>
    <definedName name="___LIT1" localSheetId="45">#REF!</definedName>
    <definedName name="___LIT1" localSheetId="47">#REF!</definedName>
    <definedName name="___LIT1" localSheetId="21">#REF!</definedName>
    <definedName name="___LIT1" localSheetId="24">#REF!</definedName>
    <definedName name="___LIT1" localSheetId="41">#REF!</definedName>
    <definedName name="___LIT1">#REF!</definedName>
    <definedName name="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LL2" localSheetId="41"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43">#REF!</definedName>
    <definedName name="___MEX1" localSheetId="45">#REF!</definedName>
    <definedName name="___MEX1" localSheetId="47">#REF!</definedName>
    <definedName name="___MEX1" localSheetId="21">#REF!</definedName>
    <definedName name="___MEX1" localSheetId="24">#REF!</definedName>
    <definedName name="___MEX1" localSheetId="41">#REF!</definedName>
    <definedName name="___MEX1">#REF!</definedName>
    <definedName name="___PTA1" localSheetId="43">#REF!</definedName>
    <definedName name="___PTA1" localSheetId="45">#REF!</definedName>
    <definedName name="___PTA1" localSheetId="47">#REF!</definedName>
    <definedName name="___PTA1" localSheetId="21">#REF!</definedName>
    <definedName name="___PTA1" localSheetId="24">#REF!</definedName>
    <definedName name="___PTA1" localSheetId="41">#REF!</definedName>
    <definedName name="___PTA1">#REF!</definedName>
    <definedName name="___ROS1">#N/A</definedName>
    <definedName name="___ROS2">#N/A</definedName>
    <definedName name="___ROS3">#N/A</definedName>
    <definedName name="___ROS4">#N/A</definedName>
    <definedName name="___SAR1" localSheetId="43">#REF!</definedName>
    <definedName name="___SAR1" localSheetId="45">#REF!</definedName>
    <definedName name="___SAR1" localSheetId="47">#REF!</definedName>
    <definedName name="___SAR1" localSheetId="21">#REF!</definedName>
    <definedName name="___SAR1" localSheetId="24">#REF!</definedName>
    <definedName name="___SAR1" localSheetId="41">#REF!</definedName>
    <definedName name="___SAR1">#REF!</definedName>
    <definedName name="___SRT11" localSheetId="21" hidden="1">{"Minpmon",#N/A,FALSE,"Monthinput"}</definedName>
    <definedName name="___SRT11" localSheetId="24" hidden="1">{"Minpmon",#N/A,FALSE,"Monthinput"}</definedName>
    <definedName name="___SRT11" localSheetId="41" hidden="1">{"Minpmon",#N/A,FALSE,"Monthinput"}</definedName>
    <definedName name="___SRT11" hidden="1">{"Minpmon",#N/A,FALSE,"Monthinput"}</definedName>
    <definedName name="___TOT58" localSheetId="43">[2]GROWTH!#REF!</definedName>
    <definedName name="___TOT58" localSheetId="45">[2]GROWTH!#REF!</definedName>
    <definedName name="___TOT58" localSheetId="47">[2]GROWTH!#REF!</definedName>
    <definedName name="___TOT58" localSheetId="41">[2]GROWTH!#REF!</definedName>
    <definedName name="___TOT58">[2]GROWTH!#REF!</definedName>
    <definedName name="__10FA_L" localSheetId="43">#REF!</definedName>
    <definedName name="__10FA_L" localSheetId="45">#REF!</definedName>
    <definedName name="__10FA_L" localSheetId="47">#REF!</definedName>
    <definedName name="__10FA_L">#REF!</definedName>
    <definedName name="__11GAZ_LIABS" localSheetId="43">#REF!</definedName>
    <definedName name="__11GAZ_LIABS" localSheetId="45">#REF!</definedName>
    <definedName name="__11GAZ_LIABS" localSheetId="47">#REF!</definedName>
    <definedName name="__11GAZ_LIABS">#REF!</definedName>
    <definedName name="__123Graph_A" localSheetId="43" hidden="1">[4]C!#REF!</definedName>
    <definedName name="__123Graph_A" localSheetId="45" hidden="1">[4]C!#REF!</definedName>
    <definedName name="__123Graph_A" localSheetId="47" hidden="1">[4]C!#REF!</definedName>
    <definedName name="__123Graph_A" localSheetId="32" hidden="1">'[5]Crédito SPNF (fiscal)'!#REF!</definedName>
    <definedName name="__123Graph_A" localSheetId="33" hidden="1">'[5]Crédito SPNF (fiscal)'!#REF!</definedName>
    <definedName name="__123Graph_A" localSheetId="34" hidden="1">'[5]Crédito SPNF (fiscal)'!#REF!</definedName>
    <definedName name="__123Graph_A" localSheetId="41" hidden="1">[4]C!#REF!</definedName>
    <definedName name="__123Graph_A" hidden="1">[4]C!#REF!</definedName>
    <definedName name="__123Graph_AChart1" localSheetId="43" hidden="1">[6]IN_Cable!#REF!</definedName>
    <definedName name="__123Graph_AChart1" localSheetId="45" hidden="1">[6]IN_Cable!#REF!</definedName>
    <definedName name="__123Graph_AChart1" localSheetId="47" hidden="1">[6]IN_Cable!#REF!</definedName>
    <definedName name="__123Graph_AChart1" localSheetId="32" hidden="1">'[7]Cable 2'!#REF!</definedName>
    <definedName name="__123Graph_AChart1" localSheetId="33" hidden="1">'[7]Cable 2'!#REF!</definedName>
    <definedName name="__123Graph_AChart1" localSheetId="34" hidden="1">'[7]Cable 2'!#REF!</definedName>
    <definedName name="__123Graph_AChart1" localSheetId="41" hidden="1">[6]IN_Cable!#REF!</definedName>
    <definedName name="__123Graph_AChart1" hidden="1">[6]IN_Cable!#REF!</definedName>
    <definedName name="__123Graph_AChart2" localSheetId="43" hidden="1">[6]IN_Cable!#REF!</definedName>
    <definedName name="__123Graph_AChart2" localSheetId="45" hidden="1">[6]IN_Cable!#REF!</definedName>
    <definedName name="__123Graph_AChart2" localSheetId="47" hidden="1">[6]IN_Cable!#REF!</definedName>
    <definedName name="__123Graph_AChart2" localSheetId="32" hidden="1">'[7]Cable 2'!#REF!</definedName>
    <definedName name="__123Graph_AChart2" localSheetId="33" hidden="1">'[7]Cable 2'!#REF!</definedName>
    <definedName name="__123Graph_AChart2" localSheetId="34" hidden="1">'[7]Cable 2'!#REF!</definedName>
    <definedName name="__123Graph_AChart2" localSheetId="41" hidden="1">[6]IN_Cable!#REF!</definedName>
    <definedName name="__123Graph_AChart2" hidden="1">[6]IN_Cable!#REF!</definedName>
    <definedName name="__123Graph_AChart3" localSheetId="43" hidden="1">[6]IN_Cable!#REF!</definedName>
    <definedName name="__123Graph_AChart3" localSheetId="45" hidden="1">[6]IN_Cable!#REF!</definedName>
    <definedName name="__123Graph_AChart3" localSheetId="47" hidden="1">[6]IN_Cable!#REF!</definedName>
    <definedName name="__123Graph_AChart3" localSheetId="32" hidden="1">'[7]Cable 2'!#REF!</definedName>
    <definedName name="__123Graph_AChart3" localSheetId="33" hidden="1">'[7]Cable 2'!#REF!</definedName>
    <definedName name="__123Graph_AChart3" localSheetId="34" hidden="1">'[7]Cable 2'!#REF!</definedName>
    <definedName name="__123Graph_AChart3" localSheetId="41" hidden="1">[6]IN_Cable!#REF!</definedName>
    <definedName name="__123Graph_AChart3" hidden="1">[6]IN_Cable!#REF!</definedName>
    <definedName name="__123Graph_AChart4" localSheetId="43" hidden="1">[6]IN_Cable!#REF!</definedName>
    <definedName name="__123Graph_AChart4" localSheetId="45" hidden="1">[6]IN_Cable!#REF!</definedName>
    <definedName name="__123Graph_AChart4" localSheetId="47" hidden="1">[6]IN_Cable!#REF!</definedName>
    <definedName name="__123Graph_AChart4" localSheetId="32" hidden="1">'[7]Cable 2'!#REF!</definedName>
    <definedName name="__123Graph_AChart4" localSheetId="33" hidden="1">'[7]Cable 2'!#REF!</definedName>
    <definedName name="__123Graph_AChart4" localSheetId="34" hidden="1">'[7]Cable 2'!#REF!</definedName>
    <definedName name="__123Graph_AChart4" localSheetId="41" hidden="1">[6]IN_Cable!#REF!</definedName>
    <definedName name="__123Graph_AChart4" hidden="1">[6]IN_Cable!#REF!</definedName>
    <definedName name="__123Graph_AChart5" localSheetId="43" hidden="1">[6]IN_Cable!#REF!</definedName>
    <definedName name="__123Graph_AChart5" localSheetId="45" hidden="1">[6]IN_Cable!#REF!</definedName>
    <definedName name="__123Graph_AChart5" localSheetId="47" hidden="1">[6]IN_Cable!#REF!</definedName>
    <definedName name="__123Graph_AChart5" localSheetId="32" hidden="1">'[7]Cable 2'!#REF!</definedName>
    <definedName name="__123Graph_AChart5" localSheetId="33" hidden="1">'[7]Cable 2'!#REF!</definedName>
    <definedName name="__123Graph_AChart5" localSheetId="34" hidden="1">'[7]Cable 2'!#REF!</definedName>
    <definedName name="__123Graph_AChart5" localSheetId="41" hidden="1">[6]IN_Cable!#REF!</definedName>
    <definedName name="__123Graph_AChart5" hidden="1">[6]IN_Cable!#REF!</definedName>
    <definedName name="__123Graph_AChart6" localSheetId="43" hidden="1">[6]IN_Cable!#REF!</definedName>
    <definedName name="__123Graph_AChart6" localSheetId="45" hidden="1">[6]IN_Cable!#REF!</definedName>
    <definedName name="__123Graph_AChart6" localSheetId="47" hidden="1">[6]IN_Cable!#REF!</definedName>
    <definedName name="__123Graph_AChart6" localSheetId="32" hidden="1">'[7]Cable 2'!#REF!</definedName>
    <definedName name="__123Graph_AChart6" localSheetId="33" hidden="1">'[7]Cable 2'!#REF!</definedName>
    <definedName name="__123Graph_AChart6" localSheetId="34" hidden="1">'[7]Cable 2'!#REF!</definedName>
    <definedName name="__123Graph_AChart6" localSheetId="41" hidden="1">[6]IN_Cable!#REF!</definedName>
    <definedName name="__123Graph_AChart6" hidden="1">[6]IN_Cable!#REF!</definedName>
    <definedName name="__123Graph_AChart7" localSheetId="43" hidden="1">[6]IN_Cable!#REF!</definedName>
    <definedName name="__123Graph_AChart7" localSheetId="45" hidden="1">[6]IN_Cable!#REF!</definedName>
    <definedName name="__123Graph_AChart7" localSheetId="47" hidden="1">[6]IN_Cable!#REF!</definedName>
    <definedName name="__123Graph_AChart7" localSheetId="32" hidden="1">'[7]Cable 2'!#REF!</definedName>
    <definedName name="__123Graph_AChart7" localSheetId="33" hidden="1">'[7]Cable 2'!#REF!</definedName>
    <definedName name="__123Graph_AChart7" localSheetId="34" hidden="1">'[7]Cable 2'!#REF!</definedName>
    <definedName name="__123Graph_AChart7" localSheetId="41" hidden="1">[6]IN_Cable!#REF!</definedName>
    <definedName name="__123Graph_AChart7" hidden="1">[6]IN_Cable!#REF!</definedName>
    <definedName name="__123Graph_ACurrent" localSheetId="43" hidden="1">[6]IN_Cable!#REF!</definedName>
    <definedName name="__123Graph_ACurrent" localSheetId="45" hidden="1">[6]IN_Cable!#REF!</definedName>
    <definedName name="__123Graph_ACurrent" localSheetId="47" hidden="1">[6]IN_Cable!#REF!</definedName>
    <definedName name="__123Graph_ACurrent" localSheetId="32" hidden="1">'[7]Cable 2'!#REF!</definedName>
    <definedName name="__123Graph_ACurrent" localSheetId="33" hidden="1">'[7]Cable 2'!#REF!</definedName>
    <definedName name="__123Graph_ACurrent" localSheetId="34" hidden="1">'[7]Cable 2'!#REF!</definedName>
    <definedName name="__123Graph_ACurrent" localSheetId="41" hidden="1">[6]IN_Cable!#REF!</definedName>
    <definedName name="__123Graph_ACurrent" hidden="1">[6]IN_Cable!#REF!</definedName>
    <definedName name="__123Graph_ADEBT" localSheetId="43" hidden="1">#REF!</definedName>
    <definedName name="__123Graph_ADEBT" localSheetId="45" hidden="1">#REF!</definedName>
    <definedName name="__123Graph_ADEBT" localSheetId="47" hidden="1">#REF!</definedName>
    <definedName name="__123Graph_ADEBT" localSheetId="21" hidden="1">#REF!</definedName>
    <definedName name="__123Graph_ADEBT" localSheetId="24" hidden="1">#REF!</definedName>
    <definedName name="__123Graph_ADEBT" localSheetId="41" hidden="1">#REF!</definedName>
    <definedName name="__123Graph_ADEBT" hidden="1">#REF!</definedName>
    <definedName name="__123Graph_ADIFFERENTIAL" localSheetId="43" hidden="1">[8]TAB25b!#REF!</definedName>
    <definedName name="__123Graph_ADIFFERENTIAL" localSheetId="45" hidden="1">[8]TAB25b!#REF!</definedName>
    <definedName name="__123Graph_ADIFFERENTIAL" localSheetId="47" hidden="1">[8]TAB25b!#REF!</definedName>
    <definedName name="__123Graph_ADIFFERENTIAL" localSheetId="41" hidden="1">[8]TAB25b!#REF!</definedName>
    <definedName name="__123Graph_ADIFFERENTIAL" hidden="1">[8]TAB25b!#REF!</definedName>
    <definedName name="__123Graph_AINTEREST" localSheetId="43" hidden="1">[8]TAB25b!#REF!</definedName>
    <definedName name="__123Graph_AINTEREST" localSheetId="45" hidden="1">[8]TAB25b!#REF!</definedName>
    <definedName name="__123Graph_AINTEREST" localSheetId="47" hidden="1">[8]TAB25b!#REF!</definedName>
    <definedName name="__123Graph_AINTEREST" localSheetId="41" hidden="1">[8]TAB25b!#REF!</definedName>
    <definedName name="__123Graph_AINTEREST" hidden="1">[8]TAB25b!#REF!</definedName>
    <definedName name="__123Graph_AREER" localSheetId="43" hidden="1">[9]ER!#REF!</definedName>
    <definedName name="__123Graph_AREER" localSheetId="45" hidden="1">[9]ER!#REF!</definedName>
    <definedName name="__123Graph_AREER" localSheetId="47" hidden="1">[9]ER!#REF!</definedName>
    <definedName name="__123Graph_AREER" hidden="1">[9]ER!#REF!</definedName>
    <definedName name="__123Graph_ASPREAD" localSheetId="43" hidden="1">[8]TAB25b!#REF!</definedName>
    <definedName name="__123Graph_ASPREAD" localSheetId="45" hidden="1">[8]TAB25b!#REF!</definedName>
    <definedName name="__123Graph_ASPREAD" localSheetId="47" hidden="1">[8]TAB25b!#REF!</definedName>
    <definedName name="__123Graph_ASPREAD" localSheetId="41" hidden="1">[8]TAB25b!#REF!</definedName>
    <definedName name="__123Graph_ASPREAD" hidden="1">[8]TAB25b!#REF!</definedName>
    <definedName name="__123Graph_B" hidden="1">[10]FLUJO!$B$7929:$C$7929</definedName>
    <definedName name="__123Graph_BCurrent" localSheetId="43" hidden="1">[11]G!#REF!</definedName>
    <definedName name="__123Graph_BCurrent" localSheetId="45" hidden="1">[11]G!#REF!</definedName>
    <definedName name="__123Graph_BCurrent" localSheetId="47" hidden="1">[11]G!#REF!</definedName>
    <definedName name="__123Graph_BCurrent" localSheetId="21" hidden="1">[11]G!#REF!</definedName>
    <definedName name="__123Graph_BCurrent" localSheetId="24" hidden="1">[11]G!#REF!</definedName>
    <definedName name="__123Graph_BCurrent" localSheetId="41" hidden="1">[11]G!#REF!</definedName>
    <definedName name="__123Graph_BCurrent" hidden="1">[11]G!#REF!</definedName>
    <definedName name="__123Graph_BDEBT" localSheetId="43" hidden="1">#REF!</definedName>
    <definedName name="__123Graph_BDEBT" localSheetId="45" hidden="1">#REF!</definedName>
    <definedName name="__123Graph_BDEBT" localSheetId="47" hidden="1">#REF!</definedName>
    <definedName name="__123Graph_BDEBT" localSheetId="21" hidden="1">#REF!</definedName>
    <definedName name="__123Graph_BDEBT" localSheetId="24" hidden="1">#REF!</definedName>
    <definedName name="__123Graph_BDEBT" localSheetId="41" hidden="1">#REF!</definedName>
    <definedName name="__123Graph_BDEBT" hidden="1">#REF!</definedName>
    <definedName name="__123Graph_BINTEREST" localSheetId="43" hidden="1">[8]TAB25b!#REF!</definedName>
    <definedName name="__123Graph_BINTEREST" localSheetId="45" hidden="1">[8]TAB25b!#REF!</definedName>
    <definedName name="__123Graph_BINTEREST" localSheetId="47" hidden="1">[8]TAB25b!#REF!</definedName>
    <definedName name="__123Graph_BINTEREST" localSheetId="21" hidden="1">[8]TAB25b!#REF!</definedName>
    <definedName name="__123Graph_BINTEREST" localSheetId="24" hidden="1">[8]TAB25b!#REF!</definedName>
    <definedName name="__123Graph_BINTEREST" localSheetId="41" hidden="1">[8]TAB25b!#REF!</definedName>
    <definedName name="__123Graph_BINTEREST" hidden="1">[8]TAB25b!#REF!</definedName>
    <definedName name="__123Graph_BREER" localSheetId="43" hidden="1">[9]ER!#REF!</definedName>
    <definedName name="__123Graph_BREER" localSheetId="45" hidden="1">[9]ER!#REF!</definedName>
    <definedName name="__123Graph_BREER" localSheetId="47" hidden="1">[9]ER!#REF!</definedName>
    <definedName name="__123Graph_BREER" hidden="1">[9]ER!#REF!</definedName>
    <definedName name="__123Graph_C" hidden="1">[10]FLUJO!$B$7936:$C$7936</definedName>
    <definedName name="__123Graph_CCurrent" localSheetId="43" hidden="1">'[12]Base Original'!#REF!</definedName>
    <definedName name="__123Graph_CCurrent" localSheetId="45" hidden="1">'[12]Base Original'!#REF!</definedName>
    <definedName name="__123Graph_CCurrent" localSheetId="47" hidden="1">'[12]Base Original'!#REF!</definedName>
    <definedName name="__123Graph_CCurrent" localSheetId="21" hidden="1">'[12]Base Original'!#REF!</definedName>
    <definedName name="__123Graph_CCurrent" localSheetId="24" hidden="1">'[12]Base Original'!#REF!</definedName>
    <definedName name="__123Graph_CCurrent" localSheetId="41" hidden="1">'[12]Base Original'!#REF!</definedName>
    <definedName name="__123Graph_CCurrent" hidden="1">'[12]Base Original'!#REF!</definedName>
    <definedName name="__123Graph_CREER" localSheetId="43" hidden="1">[9]ER!#REF!</definedName>
    <definedName name="__123Graph_CREER" localSheetId="45" hidden="1">[9]ER!#REF!</definedName>
    <definedName name="__123Graph_CREER" localSheetId="47" hidden="1">[9]ER!#REF!</definedName>
    <definedName name="__123Graph_CREER" hidden="1">[9]ER!#REF!</definedName>
    <definedName name="__123Graph_D" hidden="1">[10]FLUJO!$B$7942:$C$7942</definedName>
    <definedName name="__123Graph_DCurrent" localSheetId="43" hidden="1">'[12]Base Original'!#REF!</definedName>
    <definedName name="__123Graph_DCurrent" localSheetId="45" hidden="1">'[12]Base Original'!#REF!</definedName>
    <definedName name="__123Graph_DCurrent" localSheetId="47" hidden="1">'[12]Base Original'!#REF!</definedName>
    <definedName name="__123Graph_DCurrent" localSheetId="41" hidden="1">'[12]Base Original'!#REF!</definedName>
    <definedName name="__123Graph_DCurrent" hidden="1">'[12]Base Original'!#REF!</definedName>
    <definedName name="__123Graph_E" localSheetId="43" hidden="1">[4]C!#REF!</definedName>
    <definedName name="__123Graph_E" localSheetId="45" hidden="1">[4]C!#REF!</definedName>
    <definedName name="__123Graph_E" localSheetId="47" hidden="1">[4]C!#REF!</definedName>
    <definedName name="__123Graph_E" localSheetId="21" hidden="1">[4]C!#REF!</definedName>
    <definedName name="__123Graph_E" localSheetId="24" hidden="1">[4]C!#REF!</definedName>
    <definedName name="__123Graph_E" localSheetId="32" hidden="1">[13]PFMON!#REF!</definedName>
    <definedName name="__123Graph_E" localSheetId="33" hidden="1">[13]PFMON!#REF!</definedName>
    <definedName name="__123Graph_E" localSheetId="34" hidden="1">[13]PFMON!#REF!</definedName>
    <definedName name="__123Graph_E" localSheetId="41" hidden="1">[4]C!#REF!</definedName>
    <definedName name="__123Graph_E" hidden="1">[4]C!#REF!</definedName>
    <definedName name="__123Graph_ECurrent" localSheetId="43" hidden="1">'[12]Base Original'!#REF!</definedName>
    <definedName name="__123Graph_ECurrent" localSheetId="45" hidden="1">'[12]Base Original'!#REF!</definedName>
    <definedName name="__123Graph_ECurrent" localSheetId="47" hidden="1">'[12]Base Original'!#REF!</definedName>
    <definedName name="__123Graph_ECurrent" localSheetId="21" hidden="1">'[12]Base Original'!#REF!</definedName>
    <definedName name="__123Graph_ECurrent" localSheetId="24" hidden="1">'[12]Base Original'!#REF!</definedName>
    <definedName name="__123Graph_ECurrent" localSheetId="41" hidden="1">'[12]Base Original'!#REF!</definedName>
    <definedName name="__123Graph_ECurrent" hidden="1">'[12]Base Original'!#REF!</definedName>
    <definedName name="__123Graph_F" localSheetId="43" hidden="1">[4]C!#REF!</definedName>
    <definedName name="__123Graph_F" localSheetId="45" hidden="1">[4]C!#REF!</definedName>
    <definedName name="__123Graph_F" localSheetId="47" hidden="1">[4]C!#REF!</definedName>
    <definedName name="__123Graph_F" localSheetId="21" hidden="1">[4]C!#REF!</definedName>
    <definedName name="__123Graph_F" localSheetId="24" hidden="1">[4]C!#REF!</definedName>
    <definedName name="__123Graph_F" localSheetId="41" hidden="1">[4]C!#REF!</definedName>
    <definedName name="__123Graph_F" hidden="1">[4]C!#REF!</definedName>
    <definedName name="__123Graph_FCurrent" localSheetId="43" hidden="1">[14]Base!#REF!</definedName>
    <definedName name="__123Graph_FCurrent" localSheetId="45" hidden="1">[14]Base!#REF!</definedName>
    <definedName name="__123Graph_FCurrent" localSheetId="47" hidden="1">[14]Base!#REF!</definedName>
    <definedName name="__123Graph_FCurrent" localSheetId="21" hidden="1">[14]Base!#REF!</definedName>
    <definedName name="__123Graph_FCurrent" localSheetId="24" hidden="1">[14]Base!#REF!</definedName>
    <definedName name="__123Graph_FCurrent" localSheetId="41" hidden="1">[14]Base!#REF!</definedName>
    <definedName name="__123Graph_FCurrent" hidden="1">[14]Base!#REF!</definedName>
    <definedName name="__123Graph_X" hidden="1">[10]FLUJO!$B$7906:$C$7906</definedName>
    <definedName name="__123Graph_XDIFFERENTIAL" localSheetId="43" hidden="1">[8]TAB25b!#REF!</definedName>
    <definedName name="__123Graph_XDIFFERENTIAL" localSheetId="45" hidden="1">[8]TAB25b!#REF!</definedName>
    <definedName name="__123Graph_XDIFFERENTIAL" localSheetId="47" hidden="1">[8]TAB25b!#REF!</definedName>
    <definedName name="__123Graph_XDIFFERENTIAL" localSheetId="41" hidden="1">[8]TAB25b!#REF!</definedName>
    <definedName name="__123Graph_XDIFFERENTIAL" hidden="1">[8]TAB25b!#REF!</definedName>
    <definedName name="__123Graph_XSPREAD" localSheetId="43" hidden="1">[8]TAB25b!#REF!</definedName>
    <definedName name="__123Graph_XSPREAD" localSheetId="45" hidden="1">[8]TAB25b!#REF!</definedName>
    <definedName name="__123Graph_XSPREAD" localSheetId="47" hidden="1">[8]TAB25b!#REF!</definedName>
    <definedName name="__123Graph_XSPREAD" localSheetId="41" hidden="1">[8]TAB25b!#REF!</definedName>
    <definedName name="__123Graph_XSPREAD" hidden="1">[8]TAB25b!#REF!</definedName>
    <definedName name="__12INT_RESERVES" localSheetId="43">#REF!</definedName>
    <definedName name="__12INT_RESERVES" localSheetId="45">#REF!</definedName>
    <definedName name="__12INT_RESERVES" localSheetId="47">#REF!</definedName>
    <definedName name="__12INT_RESERVES">#REF!</definedName>
    <definedName name="__1r" localSheetId="43">#REF!</definedName>
    <definedName name="__1r" localSheetId="45">#REF!</definedName>
    <definedName name="__1r" localSheetId="47">#REF!</definedName>
    <definedName name="__1r">#REF!</definedName>
    <definedName name="__2Macros_Import_.qbop" localSheetId="43">[15]!'[Macros Import].qbop'</definedName>
    <definedName name="__2Macros_Import_.qbop" localSheetId="45">[15]!'[Macros Import].qbop'</definedName>
    <definedName name="__2Macros_Import_.qbop" localSheetId="47">[15]!'[Macros Import].qbop'</definedName>
    <definedName name="__2Macros_Import_.qbop">[15]!'[Macros Import].qbop'</definedName>
    <definedName name="__3__123Graph_ACPI_ER_LOG" localSheetId="43" hidden="1">[9]ER!#REF!</definedName>
    <definedName name="__3__123Graph_ACPI_ER_LOG" localSheetId="45" hidden="1">[9]ER!#REF!</definedName>
    <definedName name="__3__123Graph_ACPI_ER_LOG" localSheetId="47" hidden="1">[9]ER!#REF!</definedName>
    <definedName name="__3__123Graph_ACPI_ER_LOG" hidden="1">[9]ER!#REF!</definedName>
    <definedName name="__4__123Graph_BCPI_ER_LOG" localSheetId="43" hidden="1">[9]ER!#REF!</definedName>
    <definedName name="__4__123Graph_BCPI_ER_LOG" localSheetId="45" hidden="1">[9]ER!#REF!</definedName>
    <definedName name="__4__123Graph_BCPI_ER_LOG" localSheetId="47" hidden="1">[9]ER!#REF!</definedName>
    <definedName name="__4__123Graph_BCPI_ER_LOG" hidden="1">[9]ER!#REF!</definedName>
    <definedName name="__5__123Graph_BIBA_IBRD" localSheetId="43" hidden="1">[9]WB!#REF!</definedName>
    <definedName name="__5__123Graph_BIBA_IBRD" localSheetId="45" hidden="1">[9]WB!#REF!</definedName>
    <definedName name="__5__123Graph_BIBA_IBRD" localSheetId="47" hidden="1">[9]WB!#REF!</definedName>
    <definedName name="__5__123Graph_BIBA_IBRD" hidden="1">[9]WB!#REF!</definedName>
    <definedName name="__6B.2_B.3" localSheetId="43">#REF!</definedName>
    <definedName name="__6B.2_B.3" localSheetId="45">#REF!</definedName>
    <definedName name="__6B.2_B.3" localSheetId="47">#REF!</definedName>
    <definedName name="__6B.2_B.3">#REF!</definedName>
    <definedName name="__7B.4___5" localSheetId="43">#REF!</definedName>
    <definedName name="__7B.4___5" localSheetId="45">#REF!</definedName>
    <definedName name="__7B.4___5" localSheetId="47">#REF!</definedName>
    <definedName name="__7B.4___5">#REF!</definedName>
    <definedName name="__8CONSOL_B2" localSheetId="43">#REF!</definedName>
    <definedName name="__8CONSOL_B2" localSheetId="45">#REF!</definedName>
    <definedName name="__8CONSOL_B2" localSheetId="47">#REF!</definedName>
    <definedName name="__8CONSOL_B2">#REF!</definedName>
    <definedName name="__9CONSOL_DEPOSITS" localSheetId="43">'[16]A 11'!#REF!</definedName>
    <definedName name="__9CONSOL_DEPOSITS" localSheetId="45">'[16]A 11'!#REF!</definedName>
    <definedName name="__9CONSOL_DEPOSITS" localSheetId="47">'[16]A 11'!#REF!</definedName>
    <definedName name="__9CONSOL_DEPOSITS">'[16]A 11'!#REF!</definedName>
    <definedName name="__AUS1" localSheetId="43">#REF!</definedName>
    <definedName name="__AUS1" localSheetId="45">#REF!</definedName>
    <definedName name="__AUS1" localSheetId="47">#REF!</definedName>
    <definedName name="__AUS1" localSheetId="21">#REF!</definedName>
    <definedName name="__AUS1" localSheetId="24">#REF!</definedName>
    <definedName name="__AUS1" localSheetId="41">#REF!</definedName>
    <definedName name="__AUS1">#REF!</definedName>
    <definedName name="__BOP2" localSheetId="43">[17]BoP!#REF!</definedName>
    <definedName name="__BOP2" localSheetId="45">[17]BoP!#REF!</definedName>
    <definedName name="__BOP2" localSheetId="47">[17]BoP!#REF!</definedName>
    <definedName name="__BOP2">[17]BoP!#REF!</definedName>
    <definedName name="__DEG1" localSheetId="43">#REF!</definedName>
    <definedName name="__DEG1" localSheetId="45">#REF!</definedName>
    <definedName name="__DEG1" localSheetId="47">#REF!</definedName>
    <definedName name="__DEG1" localSheetId="21">#REF!</definedName>
    <definedName name="__DEG1" localSheetId="24">#REF!</definedName>
    <definedName name="__DEG1" localSheetId="41">#REF!</definedName>
    <definedName name="__DEG1">#REF!</definedName>
    <definedName name="__DKR1" localSheetId="43">#REF!</definedName>
    <definedName name="__DKR1" localSheetId="45">#REF!</definedName>
    <definedName name="__DKR1" localSheetId="47">#REF!</definedName>
    <definedName name="__DKR1" localSheetId="21">#REF!</definedName>
    <definedName name="__DKR1" localSheetId="24">#REF!</definedName>
    <definedName name="__DKR1" localSheetId="41">#REF!</definedName>
    <definedName name="__DKR1">#REF!</definedName>
    <definedName name="__ECU1" localSheetId="43">#REF!</definedName>
    <definedName name="__ECU1" localSheetId="45">#REF!</definedName>
    <definedName name="__ECU1" localSheetId="47">#REF!</definedName>
    <definedName name="__ECU1" localSheetId="21">#REF!</definedName>
    <definedName name="__ECU1" localSheetId="24">#REF!</definedName>
    <definedName name="__ECU1" localSheetId="41">#REF!</definedName>
    <definedName name="__ECU1">#REF!</definedName>
    <definedName name="__END94" localSheetId="43">#REF!</definedName>
    <definedName name="__END94" localSheetId="45">#REF!</definedName>
    <definedName name="__END94" localSheetId="47">#REF!</definedName>
    <definedName name="__END94">#REF!</definedName>
    <definedName name="__ESC1" localSheetId="43">#REF!</definedName>
    <definedName name="__ESC1" localSheetId="45">#REF!</definedName>
    <definedName name="__ESC1" localSheetId="47">#REF!</definedName>
    <definedName name="__ESC1" localSheetId="21">#REF!</definedName>
    <definedName name="__ESC1" localSheetId="24">#REF!</definedName>
    <definedName name="__ESC1" localSheetId="41">#REF!</definedName>
    <definedName name="__ESC1">#REF!</definedName>
    <definedName name="__F" localSheetId="43" hidden="1">'[3]Fax a enviar'!#REF!</definedName>
    <definedName name="__F" localSheetId="45" hidden="1">'[3]Fax a enviar'!#REF!</definedName>
    <definedName name="__F" localSheetId="47" hidden="1">'[3]Fax a enviar'!#REF!</definedName>
    <definedName name="__F" localSheetId="41" hidden="1">'[3]Fax a enviar'!#REF!</definedName>
    <definedName name="__F" hidden="1">'[3]Fax a enviar'!#REF!</definedName>
    <definedName name="__FAL2" localSheetId="43">#REF!</definedName>
    <definedName name="__FAL2" localSheetId="45">#REF!</definedName>
    <definedName name="__FAL2" localSheetId="47">#REF!</definedName>
    <definedName name="__FAL2" localSheetId="21">#REF!</definedName>
    <definedName name="__FAL2" localSheetId="24">#REF!</definedName>
    <definedName name="__FAL2" localSheetId="41">#REF!</definedName>
    <definedName name="__FAL2">#REF!</definedName>
    <definedName name="__FAL3" localSheetId="43">#REF!</definedName>
    <definedName name="__FAL3" localSheetId="45">#REF!</definedName>
    <definedName name="__FAL3" localSheetId="47">#REF!</definedName>
    <definedName name="__FAL3" localSheetId="21">#REF!</definedName>
    <definedName name="__FAL3" localSheetId="24">#REF!</definedName>
    <definedName name="__FAL3" localSheetId="41">#REF!</definedName>
    <definedName name="__FAL3">#REF!</definedName>
    <definedName name="__FAL4" localSheetId="43">#REF!</definedName>
    <definedName name="__FAL4" localSheetId="45">#REF!</definedName>
    <definedName name="__FAL4" localSheetId="47">#REF!</definedName>
    <definedName name="__FAL4" localSheetId="21">#REF!</definedName>
    <definedName name="__FAL4" localSheetId="24">#REF!</definedName>
    <definedName name="__FAL4" localSheetId="41">#REF!</definedName>
    <definedName name="__FAL4">#REF!</definedName>
    <definedName name="__FAL5" localSheetId="43">#REF!</definedName>
    <definedName name="__FAL5" localSheetId="45">#REF!</definedName>
    <definedName name="__FAL5" localSheetId="47">#REF!</definedName>
    <definedName name="__FAL5" localSheetId="21">#REF!</definedName>
    <definedName name="__FAL5" localSheetId="24">#REF!</definedName>
    <definedName name="__FAL5" localSheetId="41">#REF!</definedName>
    <definedName name="__FAL5">#REF!</definedName>
    <definedName name="__FAL6" localSheetId="43">#REF!</definedName>
    <definedName name="__FAL6" localSheetId="45">#REF!</definedName>
    <definedName name="__FAL6" localSheetId="47">#REF!</definedName>
    <definedName name="__FAL6" localSheetId="21">#REF!</definedName>
    <definedName name="__FAL6" localSheetId="24">#REF!</definedName>
    <definedName name="__FAL6" localSheetId="41">#REF!</definedName>
    <definedName name="__FAL6">#REF!</definedName>
    <definedName name="__FAL7" localSheetId="43">#REF!</definedName>
    <definedName name="__FAL7" localSheetId="45">#REF!</definedName>
    <definedName name="__FAL7" localSheetId="47">#REF!</definedName>
    <definedName name="__FAL7" localSheetId="21">#REF!</definedName>
    <definedName name="__FAL7" localSheetId="24">#REF!</definedName>
    <definedName name="__FAL7" localSheetId="41">#REF!</definedName>
    <definedName name="__FAL7">#REF!</definedName>
    <definedName name="__FMK1" localSheetId="43">#REF!</definedName>
    <definedName name="__FMK1" localSheetId="45">#REF!</definedName>
    <definedName name="__FMK1" localSheetId="47">#REF!</definedName>
    <definedName name="__FMK1" localSheetId="21">#REF!</definedName>
    <definedName name="__FMK1" localSheetId="24">#REF!</definedName>
    <definedName name="__FMK1" localSheetId="41">#REF!</definedName>
    <definedName name="__FMK1">#REF!</definedName>
    <definedName name="__IKR1" localSheetId="43">#REF!</definedName>
    <definedName name="__IKR1" localSheetId="45">#REF!</definedName>
    <definedName name="__IKR1" localSheetId="47">#REF!</definedName>
    <definedName name="__IKR1" localSheetId="21">#REF!</definedName>
    <definedName name="__IKR1" localSheetId="24">#REF!</definedName>
    <definedName name="__IKR1" localSheetId="41">#REF!</definedName>
    <definedName name="__IKR1">#REF!</definedName>
    <definedName name="__IRP1" localSheetId="43">#REF!</definedName>
    <definedName name="__IRP1" localSheetId="45">#REF!</definedName>
    <definedName name="__IRP1" localSheetId="47">#REF!</definedName>
    <definedName name="__IRP1" localSheetId="21">#REF!</definedName>
    <definedName name="__IRP1" localSheetId="24">#REF!</definedName>
    <definedName name="__IRP1" localSheetId="41">#REF!</definedName>
    <definedName name="__IRP1">#REF!</definedName>
    <definedName name="__LIT1" localSheetId="43">#REF!</definedName>
    <definedName name="__LIT1" localSheetId="45">#REF!</definedName>
    <definedName name="__LIT1" localSheetId="47">#REF!</definedName>
    <definedName name="__LIT1" localSheetId="21">#REF!</definedName>
    <definedName name="__LIT1" localSheetId="24">#REF!</definedName>
    <definedName name="__LIT1" localSheetId="41">#REF!</definedName>
    <definedName name="__LIT1">#REF!</definedName>
    <definedName name="__MEX1" localSheetId="43">#REF!</definedName>
    <definedName name="__MEX1" localSheetId="45">#REF!</definedName>
    <definedName name="__MEX1" localSheetId="47">#REF!</definedName>
    <definedName name="__MEX1" localSheetId="21">#REF!</definedName>
    <definedName name="__MEX1" localSheetId="24">#REF!</definedName>
    <definedName name="__MEX1" localSheetId="41">#REF!</definedName>
    <definedName name="__MEX1">#REF!</definedName>
    <definedName name="__PTA1" localSheetId="43">#REF!</definedName>
    <definedName name="__PTA1" localSheetId="45">#REF!</definedName>
    <definedName name="__PTA1" localSheetId="47">#REF!</definedName>
    <definedName name="__PTA1" localSheetId="21">#REF!</definedName>
    <definedName name="__PTA1" localSheetId="24">#REF!</definedName>
    <definedName name="__PTA1" localSheetId="41">#REF!</definedName>
    <definedName name="__PTA1">#REF!</definedName>
    <definedName name="__RES2" localSheetId="43">[17]RES!#REF!</definedName>
    <definedName name="__RES2" localSheetId="45">[17]RES!#REF!</definedName>
    <definedName name="__RES2" localSheetId="47">[17]RES!#REF!</definedName>
    <definedName name="__RES2">[17]RES!#REF!</definedName>
    <definedName name="__ROS1">#N/A</definedName>
    <definedName name="__ROS2">#N/A</definedName>
    <definedName name="__ROS3">#N/A</definedName>
    <definedName name="__ROS4">#N/A</definedName>
    <definedName name="__SAR1" localSheetId="43">#REF!</definedName>
    <definedName name="__SAR1" localSheetId="45">#REF!</definedName>
    <definedName name="__SAR1" localSheetId="47">#REF!</definedName>
    <definedName name="__SAR1" localSheetId="21">#REF!</definedName>
    <definedName name="__SAR1" localSheetId="24">#REF!</definedName>
    <definedName name="__SAR1" localSheetId="41">#REF!</definedName>
    <definedName name="__SAR1">#REF!</definedName>
    <definedName name="__SUM2" localSheetId="43">#REF!</definedName>
    <definedName name="__SUM2" localSheetId="45">#REF!</definedName>
    <definedName name="__SUM2" localSheetId="47">#REF!</definedName>
    <definedName name="__SUM2">#REF!</definedName>
    <definedName name="__TAB1" localSheetId="43">#REF!</definedName>
    <definedName name="__TAB1" localSheetId="45">#REF!</definedName>
    <definedName name="__TAB1" localSheetId="47">#REF!</definedName>
    <definedName name="__TAB1">#REF!</definedName>
    <definedName name="__Tab19" localSheetId="43">#REF!</definedName>
    <definedName name="__Tab19" localSheetId="45">#REF!</definedName>
    <definedName name="__Tab19" localSheetId="47">#REF!</definedName>
    <definedName name="__Tab19">#REF!</definedName>
    <definedName name="__Tab20" localSheetId="43">#REF!</definedName>
    <definedName name="__Tab20" localSheetId="45">#REF!</definedName>
    <definedName name="__Tab20" localSheetId="47">#REF!</definedName>
    <definedName name="__Tab20">#REF!</definedName>
    <definedName name="__Tab21" localSheetId="43">#REF!</definedName>
    <definedName name="__Tab21" localSheetId="45">#REF!</definedName>
    <definedName name="__Tab21" localSheetId="47">#REF!</definedName>
    <definedName name="__Tab21">#REF!</definedName>
    <definedName name="__Tab22" localSheetId="43">#REF!</definedName>
    <definedName name="__Tab22" localSheetId="45">#REF!</definedName>
    <definedName name="__Tab22" localSheetId="47">#REF!</definedName>
    <definedName name="__Tab22">#REF!</definedName>
    <definedName name="__Tab23" localSheetId="43">#REF!</definedName>
    <definedName name="__Tab23" localSheetId="45">#REF!</definedName>
    <definedName name="__Tab23" localSheetId="47">#REF!</definedName>
    <definedName name="__Tab23">#REF!</definedName>
    <definedName name="__Tab24" localSheetId="43">#REF!</definedName>
    <definedName name="__Tab24" localSheetId="45">#REF!</definedName>
    <definedName name="__Tab24" localSheetId="47">#REF!</definedName>
    <definedName name="__Tab24">#REF!</definedName>
    <definedName name="__Tab26" localSheetId="43">#REF!</definedName>
    <definedName name="__Tab26" localSheetId="45">#REF!</definedName>
    <definedName name="__Tab26" localSheetId="47">#REF!</definedName>
    <definedName name="__Tab26">#REF!</definedName>
    <definedName name="__Tab27" localSheetId="43">#REF!</definedName>
    <definedName name="__Tab27" localSheetId="45">#REF!</definedName>
    <definedName name="__Tab27" localSheetId="47">#REF!</definedName>
    <definedName name="__Tab27">#REF!</definedName>
    <definedName name="__Tab28" localSheetId="43">#REF!</definedName>
    <definedName name="__Tab28" localSheetId="45">#REF!</definedName>
    <definedName name="__Tab28" localSheetId="47">#REF!</definedName>
    <definedName name="__Tab28">#REF!</definedName>
    <definedName name="__Tab29" localSheetId="43">#REF!</definedName>
    <definedName name="__Tab29" localSheetId="45">#REF!</definedName>
    <definedName name="__Tab29" localSheetId="47">#REF!</definedName>
    <definedName name="__Tab29">#REF!</definedName>
    <definedName name="__Tab30" localSheetId="43">#REF!</definedName>
    <definedName name="__Tab30" localSheetId="45">#REF!</definedName>
    <definedName name="__Tab30" localSheetId="47">#REF!</definedName>
    <definedName name="__Tab30">#REF!</definedName>
    <definedName name="__Tab31" localSheetId="43">#REF!</definedName>
    <definedName name="__Tab31" localSheetId="45">#REF!</definedName>
    <definedName name="__Tab31" localSheetId="47">#REF!</definedName>
    <definedName name="__Tab31">#REF!</definedName>
    <definedName name="__Tab32" localSheetId="43">#REF!</definedName>
    <definedName name="__Tab32" localSheetId="45">#REF!</definedName>
    <definedName name="__Tab32" localSheetId="47">#REF!</definedName>
    <definedName name="__Tab32">#REF!</definedName>
    <definedName name="__Tab33" localSheetId="43">#REF!</definedName>
    <definedName name="__Tab33" localSheetId="45">#REF!</definedName>
    <definedName name="__Tab33" localSheetId="47">#REF!</definedName>
    <definedName name="__Tab33">#REF!</definedName>
    <definedName name="__Tab34" localSheetId="43">#REF!</definedName>
    <definedName name="__Tab34" localSheetId="45">#REF!</definedName>
    <definedName name="__Tab34" localSheetId="47">#REF!</definedName>
    <definedName name="__Tab34">#REF!</definedName>
    <definedName name="__Tab35" localSheetId="43">#REF!</definedName>
    <definedName name="__Tab35" localSheetId="45">#REF!</definedName>
    <definedName name="__Tab35" localSheetId="47">#REF!</definedName>
    <definedName name="__Tab35">#REF!</definedName>
    <definedName name="__TOT58" localSheetId="43">[2]GROWTH!#REF!</definedName>
    <definedName name="__TOT58" localSheetId="45">[2]GROWTH!#REF!</definedName>
    <definedName name="__TOT58" localSheetId="47">[2]GROWTH!#REF!</definedName>
    <definedName name="__TOT58" localSheetId="41">[2]GROWTH!#REF!</definedName>
    <definedName name="__TOT58">[2]GROWTH!#REF!</definedName>
    <definedName name="__WB2" localSheetId="43">#REF!</definedName>
    <definedName name="__WB2" localSheetId="45">#REF!</definedName>
    <definedName name="__WB2" localSheetId="47">#REF!</definedName>
    <definedName name="__WB2">#REF!</definedName>
    <definedName name="__YR0110">'[1]Imp:DSA output'!$O$9:$R$464</definedName>
    <definedName name="__YR89">'[1]Imp:DSA output'!$C$9:$C$464</definedName>
    <definedName name="__YR90">'[1]Imp:DSA output'!$D$9:$D$464</definedName>
    <definedName name="__YR91">'[1]Imp:DSA output'!$E$9:$E$464</definedName>
    <definedName name="__YR92">'[1]Imp:DSA output'!$F$9:$F$464</definedName>
    <definedName name="__YR93">'[1]Imp:DSA output'!$G$9:$G$464</definedName>
    <definedName name="__YR94">'[1]Imp:DSA output'!$H$9:$H$464</definedName>
    <definedName name="__YR95">'[1]Imp:DSA output'!$I$9:$I$464</definedName>
    <definedName name="_1">#N/A</definedName>
    <definedName name="_10FA_L" localSheetId="43">#REF!</definedName>
    <definedName name="_10FA_L" localSheetId="45">#REF!</definedName>
    <definedName name="_10FA_L" localSheetId="47">#REF!</definedName>
    <definedName name="_10FA_L">#REF!</definedName>
    <definedName name="_11__123Graph_AFIG_D" localSheetId="43" hidden="1">#REF!</definedName>
    <definedName name="_11__123Graph_AFIG_D" localSheetId="45" hidden="1">#REF!</definedName>
    <definedName name="_11__123Graph_AFIG_D" localSheetId="47" hidden="1">#REF!</definedName>
    <definedName name="_11__123Graph_AFIG_D" localSheetId="21" hidden="1">#REF!</definedName>
    <definedName name="_11__123Graph_AFIG_D" localSheetId="24" hidden="1">#REF!</definedName>
    <definedName name="_11__123Graph_AFIG_D" localSheetId="41" hidden="1">#REF!</definedName>
    <definedName name="_11__123Graph_AFIG_D" hidden="1">#REF!</definedName>
    <definedName name="_11GAZ_LIABS" localSheetId="43">#REF!</definedName>
    <definedName name="_11GAZ_LIABS" localSheetId="45">#REF!</definedName>
    <definedName name="_11GAZ_LIABS" localSheetId="47">#REF!</definedName>
    <definedName name="_11GAZ_LIABS">#REF!</definedName>
    <definedName name="_12__123Graph_AIBA_IBRD" hidden="1">[18]WB!$Q$62:$AK$62</definedName>
    <definedName name="_12INT_RESERVES" localSheetId="43">#REF!</definedName>
    <definedName name="_12INT_RESERVES" localSheetId="45">#REF!</definedName>
    <definedName name="_12INT_RESERVES" localSheetId="47">#REF!</definedName>
    <definedName name="_12INT_RESERVES">#REF!</definedName>
    <definedName name="_15Macros_Import_.qbop" localSheetId="43">[15]!'[Macros Import].qbop'</definedName>
    <definedName name="_15Macros_Import_.qbop" localSheetId="45">[15]!'[Macros Import].qbop'</definedName>
    <definedName name="_15Macros_Import_.qbop" localSheetId="47">[15]!'[Macros Import].qbop'</definedName>
    <definedName name="_15Macros_Import_.qbop">[15]!'[Macros Import].qbop'</definedName>
    <definedName name="_16__123Graph_ATERMS_OF_TRADE" localSheetId="43" hidden="1">#REF!</definedName>
    <definedName name="_16__123Graph_ATERMS_OF_TRADE" localSheetId="45" hidden="1">#REF!</definedName>
    <definedName name="_16__123Graph_ATERMS_OF_TRADE" localSheetId="47" hidden="1">#REF!</definedName>
    <definedName name="_16__123Graph_ATERMS_OF_TRADE" localSheetId="21" hidden="1">#REF!</definedName>
    <definedName name="_16__123Graph_ATERMS_OF_TRADE" localSheetId="24" hidden="1">#REF!</definedName>
    <definedName name="_16__123Graph_ATERMS_OF_TRADE" localSheetId="41" hidden="1">#REF!</definedName>
    <definedName name="_16__123Graph_ATERMS_OF_TRADE" hidden="1">#REF!</definedName>
    <definedName name="_17__123Graph_AWB_ADJ_PRJ" hidden="1">[18]WB!$Q$255:$AK$255</definedName>
    <definedName name="_19__123Graph_BCPI_ER_LOG" localSheetId="43" hidden="1">[18]ER!#REF!</definedName>
    <definedName name="_19__123Graph_BCPI_ER_LOG" localSheetId="45" hidden="1">[18]ER!#REF!</definedName>
    <definedName name="_19__123Graph_BCPI_ER_LOG" localSheetId="47" hidden="1">[18]ER!#REF!</definedName>
    <definedName name="_19__123Graph_BCPI_ER_LOG" localSheetId="41" hidden="1">[18]ER!#REF!</definedName>
    <definedName name="_19__123Graph_BCPI_ER_LOG" hidden="1">[18]ER!#REF!</definedName>
    <definedName name="_1987">#N/A</definedName>
    <definedName name="_1IMPRESION" localSheetId="43">#REF!</definedName>
    <definedName name="_1IMPRESION" localSheetId="45">#REF!</definedName>
    <definedName name="_1IMPRESION" localSheetId="47">#REF!</definedName>
    <definedName name="_1IMPRESION">#REF!</definedName>
    <definedName name="_1r" localSheetId="43">#REF!</definedName>
    <definedName name="_1r" localSheetId="45">#REF!</definedName>
    <definedName name="_1r" localSheetId="47">#REF!</definedName>
    <definedName name="_1r">#REF!</definedName>
    <definedName name="_2">#N/A</definedName>
    <definedName name="_20__123Graph_BIBA_IBRD" localSheetId="43" hidden="1">[18]WB!#REF!</definedName>
    <definedName name="_20__123Graph_BIBA_IBRD" localSheetId="45" hidden="1">[18]WB!#REF!</definedName>
    <definedName name="_20__123Graph_BIBA_IBRD" localSheetId="47" hidden="1">[18]WB!#REF!</definedName>
    <definedName name="_20__123Graph_BIBA_IBRD" localSheetId="41" hidden="1">[18]WB!#REF!</definedName>
    <definedName name="_20__123Graph_BIBA_IBRD" hidden="1">[18]WB!#REF!</definedName>
    <definedName name="_24__123Graph_BTERMS_OF_TRADE" localSheetId="43" hidden="1">#REF!</definedName>
    <definedName name="_24__123Graph_BTERMS_OF_TRADE" localSheetId="45" hidden="1">#REF!</definedName>
    <definedName name="_24__123Graph_BTERMS_OF_TRADE" localSheetId="47" hidden="1">#REF!</definedName>
    <definedName name="_24__123Graph_BTERMS_OF_TRADE" localSheetId="21" hidden="1">#REF!</definedName>
    <definedName name="_24__123Graph_BTERMS_OF_TRADE" localSheetId="24" hidden="1">#REF!</definedName>
    <definedName name="_24__123Graph_BTERMS_OF_TRADE" localSheetId="41" hidden="1">#REF!</definedName>
    <definedName name="_24__123Graph_BTERMS_OF_TRADE" hidden="1">#REF!</definedName>
    <definedName name="_24Macros_Import_.qbop" localSheetId="43">[19]!'[Macros Import].qbop'</definedName>
    <definedName name="_24Macros_Import_.qbop" localSheetId="45">[19]!'[Macros Import].qbop'</definedName>
    <definedName name="_24Macros_Import_.qbop" localSheetId="47">[19]!'[Macros Import].qbop'</definedName>
    <definedName name="_24Macros_Import_.qbop">[19]!'[Macros Import].qbop'</definedName>
    <definedName name="_25__123Graph_ACPI_ER_LOG" localSheetId="43" hidden="1">[20]ER!#REF!</definedName>
    <definedName name="_25__123Graph_ACPI_ER_LOG" localSheetId="45" hidden="1">[20]ER!#REF!</definedName>
    <definedName name="_25__123Graph_ACPI_ER_LOG" localSheetId="47" hidden="1">[20]ER!#REF!</definedName>
    <definedName name="_25__123Graph_ACPI_ER_LOG" hidden="1">[20]ER!#REF!</definedName>
    <definedName name="_25__123Graph_BWB_ADJ_PRJ" hidden="1">[18]WB!$Q$257:$AK$257</definedName>
    <definedName name="_26__123Graph_BCPI_ER_LOG" localSheetId="43" hidden="1">[20]ER!#REF!</definedName>
    <definedName name="_26__123Graph_BCPI_ER_LOG" localSheetId="45" hidden="1">[20]ER!#REF!</definedName>
    <definedName name="_26__123Graph_BCPI_ER_LOG" localSheetId="47" hidden="1">[20]ER!#REF!</definedName>
    <definedName name="_26__123Graph_BCPI_ER_LOG" hidden="1">[20]ER!#REF!</definedName>
    <definedName name="_27__123Graph_ACPI_ER_LOG" localSheetId="43" hidden="1">[9]ER!#REF!</definedName>
    <definedName name="_27__123Graph_ACPI_ER_LOG" localSheetId="45" hidden="1">[9]ER!#REF!</definedName>
    <definedName name="_27__123Graph_ACPI_ER_LOG" localSheetId="47" hidden="1">[9]ER!#REF!</definedName>
    <definedName name="_27__123Graph_ACPI_ER_LOG" hidden="1">[9]ER!#REF!</definedName>
    <definedName name="_27__123Graph_BIBA_IBRD" localSheetId="43" hidden="1">[20]WB!#REF!</definedName>
    <definedName name="_27__123Graph_BIBA_IBRD" localSheetId="45" hidden="1">[20]WB!#REF!</definedName>
    <definedName name="_27__123Graph_BIBA_IBRD" localSheetId="47" hidden="1">[20]WB!#REF!</definedName>
    <definedName name="_27__123Graph_BIBA_IBRD" hidden="1">[20]WB!#REF!</definedName>
    <definedName name="_28B.2_B.3" localSheetId="43">#REF!</definedName>
    <definedName name="_28B.2_B.3" localSheetId="45">#REF!</definedName>
    <definedName name="_28B.2_B.3" localSheetId="47">#REF!</definedName>
    <definedName name="_28B.2_B.3">#REF!</definedName>
    <definedName name="_29__123Graph_XFIG_D" localSheetId="43" hidden="1">#REF!</definedName>
    <definedName name="_29__123Graph_XFIG_D" localSheetId="45" hidden="1">#REF!</definedName>
    <definedName name="_29__123Graph_XFIG_D" localSheetId="47" hidden="1">#REF!</definedName>
    <definedName name="_29__123Graph_XFIG_D" localSheetId="21" hidden="1">#REF!</definedName>
    <definedName name="_29__123Graph_XFIG_D" localSheetId="24" hidden="1">#REF!</definedName>
    <definedName name="_29__123Graph_XFIG_D" localSheetId="41" hidden="1">#REF!</definedName>
    <definedName name="_29__123Graph_XFIG_D" hidden="1">#REF!</definedName>
    <definedName name="_29B.4___5" localSheetId="43">#REF!</definedName>
    <definedName name="_29B.4___5" localSheetId="45">#REF!</definedName>
    <definedName name="_29B.4___5" localSheetId="47">#REF!</definedName>
    <definedName name="_29B.4___5">#REF!</definedName>
    <definedName name="_2IMPRESION" localSheetId="43">#REF!</definedName>
    <definedName name="_2IMPRESION" localSheetId="45">#REF!</definedName>
    <definedName name="_2IMPRESION" localSheetId="47">#REF!</definedName>
    <definedName name="_2IMPRESION">#REF!</definedName>
    <definedName name="_2Macros_Import_.qbop" localSheetId="43">[21]!'[Macros Import].qbop'</definedName>
    <definedName name="_2Macros_Import_.qbop" localSheetId="45">[21]!'[Macros Import].qbop'</definedName>
    <definedName name="_2Macros_Import_.qbop" localSheetId="47">[21]!'[Macros Import].qbop'</definedName>
    <definedName name="_2Macros_Import_.qbop">[21]!'[Macros Import].qbop'</definedName>
    <definedName name="_3">#N/A</definedName>
    <definedName name="_3.__No_club_de_París__Después_del_30_Jun_84" localSheetId="43">#REF!</definedName>
    <definedName name="_3.__No_club_de_París__Después_del_30_Jun_84" localSheetId="45">#REF!</definedName>
    <definedName name="_3.__No_club_de_París__Después_del_30_Jun_84" localSheetId="47">#REF!</definedName>
    <definedName name="_3.__No_club_de_París__Después_del_30_Jun_84" localSheetId="21">#REF!</definedName>
    <definedName name="_3.__No_club_de_París__Después_del_30_Jun_84" localSheetId="24">#REF!</definedName>
    <definedName name="_3.__No_club_de_París__Después_del_30_Jun_84" localSheetId="41">#REF!</definedName>
    <definedName name="_3.__No_club_de_París__Después_del_30_Jun_84">#REF!</definedName>
    <definedName name="_3__123Graph_ACPI_ER_LOG" localSheetId="43" hidden="1">[9]ER!#REF!</definedName>
    <definedName name="_3__123Graph_ACPI_ER_LOG" localSheetId="45" hidden="1">[9]ER!#REF!</definedName>
    <definedName name="_3__123Graph_ACPI_ER_LOG" localSheetId="47" hidden="1">[9]ER!#REF!</definedName>
    <definedName name="_3__123Graph_ACPI_ER_LOG" hidden="1">[9]ER!#REF!</definedName>
    <definedName name="_30__123Graph_XREALEX_WAGE" localSheetId="43" hidden="1">[22]PRIVATE!#REF!</definedName>
    <definedName name="_30__123Graph_XREALEX_WAGE" localSheetId="45" hidden="1">[22]PRIVATE!#REF!</definedName>
    <definedName name="_30__123Graph_XREALEX_WAGE" localSheetId="47" hidden="1">[22]PRIVATE!#REF!</definedName>
    <definedName name="_30__123Graph_XREALEX_WAGE" localSheetId="21" hidden="1">[22]PRIVATE!#REF!</definedName>
    <definedName name="_30__123Graph_XREALEX_WAGE" localSheetId="24" hidden="1">[22]PRIVATE!#REF!</definedName>
    <definedName name="_30__123Graph_XREALEX_WAGE" localSheetId="41" hidden="1">[22]PRIVATE!#REF!</definedName>
    <definedName name="_30__123Graph_XREALEX_WAGE" hidden="1">[22]PRIVATE!#REF!</definedName>
    <definedName name="_30CONSOL_B2" localSheetId="43">#REF!</definedName>
    <definedName name="_30CONSOL_B2" localSheetId="45">#REF!</definedName>
    <definedName name="_30CONSOL_B2" localSheetId="47">#REF!</definedName>
    <definedName name="_30CONSOL_B2">#REF!</definedName>
    <definedName name="_31CONSOL_DEPOSITS" localSheetId="43">'[23]A 11'!#REF!</definedName>
    <definedName name="_31CONSOL_DEPOSITS" localSheetId="45">'[23]A 11'!#REF!</definedName>
    <definedName name="_31CONSOL_DEPOSITS" localSheetId="47">'[23]A 11'!#REF!</definedName>
    <definedName name="_31CONSOL_DEPOSITS">'[23]A 11'!#REF!</definedName>
    <definedName name="_32FA_L" localSheetId="43">#REF!</definedName>
    <definedName name="_32FA_L" localSheetId="45">#REF!</definedName>
    <definedName name="_32FA_L" localSheetId="47">#REF!</definedName>
    <definedName name="_32FA_L">#REF!</definedName>
    <definedName name="_33GAZ_LIABS" localSheetId="43">#REF!</definedName>
    <definedName name="_33GAZ_LIABS" localSheetId="45">#REF!</definedName>
    <definedName name="_33GAZ_LIABS" localSheetId="47">#REF!</definedName>
    <definedName name="_33GAZ_LIABS">#REF!</definedName>
    <definedName name="_34__123Graph_XTERMS_OF_TRADE" localSheetId="43" hidden="1">#REF!</definedName>
    <definedName name="_34__123Graph_XTERMS_OF_TRADE" localSheetId="45" hidden="1">#REF!</definedName>
    <definedName name="_34__123Graph_XTERMS_OF_TRADE" localSheetId="47" hidden="1">#REF!</definedName>
    <definedName name="_34__123Graph_XTERMS_OF_TRADE" localSheetId="21" hidden="1">#REF!</definedName>
    <definedName name="_34__123Graph_XTERMS_OF_TRADE" localSheetId="24" hidden="1">#REF!</definedName>
    <definedName name="_34__123Graph_XTERMS_OF_TRADE" localSheetId="41" hidden="1">#REF!</definedName>
    <definedName name="_34__123Graph_XTERMS_OF_TRADE" hidden="1">#REF!</definedName>
    <definedName name="_34INT_RESERVES" localSheetId="43">#REF!</definedName>
    <definedName name="_34INT_RESERVES" localSheetId="45">#REF!</definedName>
    <definedName name="_34INT_RESERVES" localSheetId="47">#REF!</definedName>
    <definedName name="_34INT_RESERVES">#REF!</definedName>
    <definedName name="_39__123Graph_BCPI_ER_LOG" localSheetId="43" hidden="1">[9]ER!#REF!</definedName>
    <definedName name="_39__123Graph_BCPI_ER_LOG" localSheetId="45" hidden="1">[9]ER!#REF!</definedName>
    <definedName name="_39__123Graph_BCPI_ER_LOG" localSheetId="47" hidden="1">[9]ER!#REF!</definedName>
    <definedName name="_39__123Graph_BCPI_ER_LOG" hidden="1">[9]ER!#REF!</definedName>
    <definedName name="_4">#N/A</definedName>
    <definedName name="_4__123Graph_BCPI_ER_LOG" localSheetId="43" hidden="1">[9]ER!#REF!</definedName>
    <definedName name="_4__123Graph_BCPI_ER_LOG" localSheetId="45" hidden="1">[9]ER!#REF!</definedName>
    <definedName name="_4__123Graph_BCPI_ER_LOG" localSheetId="47" hidden="1">[9]ER!#REF!</definedName>
    <definedName name="_4__123Graph_BCPI_ER_LOG" hidden="1">[9]ER!#REF!</definedName>
    <definedName name="_5">#N/A</definedName>
    <definedName name="_5__123Graph_BIBA_IBRD" localSheetId="43" hidden="1">[9]WB!#REF!</definedName>
    <definedName name="_5__123Graph_BIBA_IBRD" localSheetId="45" hidden="1">[9]WB!#REF!</definedName>
    <definedName name="_5__123Graph_BIBA_IBRD" localSheetId="47" hidden="1">[9]WB!#REF!</definedName>
    <definedName name="_5__123Graph_BIBA_IBRD" hidden="1">[9]WB!#REF!</definedName>
    <definedName name="_51__123Graph_BIBA_IBRD" localSheetId="43" hidden="1">[9]WB!#REF!</definedName>
    <definedName name="_51__123Graph_BIBA_IBRD" localSheetId="45" hidden="1">[9]WB!#REF!</definedName>
    <definedName name="_51__123Graph_BIBA_IBRD" localSheetId="47" hidden="1">[9]WB!#REF!</definedName>
    <definedName name="_51__123Graph_BIBA_IBRD" hidden="1">[9]WB!#REF!</definedName>
    <definedName name="_52B.2_B.3" localSheetId="43">#REF!</definedName>
    <definedName name="_52B.2_B.3" localSheetId="45">#REF!</definedName>
    <definedName name="_52B.2_B.3" localSheetId="47">#REF!</definedName>
    <definedName name="_52B.2_B.3">#REF!</definedName>
    <definedName name="_53B.4___5" localSheetId="43">#REF!</definedName>
    <definedName name="_53B.4___5" localSheetId="45">#REF!</definedName>
    <definedName name="_53B.4___5" localSheetId="47">#REF!</definedName>
    <definedName name="_53B.4___5">#REF!</definedName>
    <definedName name="_54CONSOL_B2" localSheetId="43">#REF!</definedName>
    <definedName name="_54CONSOL_B2" localSheetId="45">#REF!</definedName>
    <definedName name="_54CONSOL_B2" localSheetId="47">#REF!</definedName>
    <definedName name="_54CONSOL_B2">#REF!</definedName>
    <definedName name="_6">#N/A</definedName>
    <definedName name="_68CONSOL_DEPOSITS" localSheetId="43">'[16]A 11'!#REF!</definedName>
    <definedName name="_68CONSOL_DEPOSITS" localSheetId="45">'[16]A 11'!#REF!</definedName>
    <definedName name="_68CONSOL_DEPOSITS" localSheetId="47">'[16]A 11'!#REF!</definedName>
    <definedName name="_68CONSOL_DEPOSITS">'[16]A 11'!#REF!</definedName>
    <definedName name="_69FA_L" localSheetId="43">#REF!</definedName>
    <definedName name="_69FA_L" localSheetId="45">#REF!</definedName>
    <definedName name="_69FA_L" localSheetId="47">#REF!</definedName>
    <definedName name="_69FA_L">#REF!</definedName>
    <definedName name="_6B.2_B.3" localSheetId="43">#REF!</definedName>
    <definedName name="_6B.2_B.3" localSheetId="45">#REF!</definedName>
    <definedName name="_6B.2_B.3" localSheetId="47">#REF!</definedName>
    <definedName name="_6B.2_B.3">#REF!</definedName>
    <definedName name="_7">#N/A</definedName>
    <definedName name="_7__123Graph_ACPI_ER_LOG" localSheetId="43" hidden="1">[18]ER!#REF!</definedName>
    <definedName name="_7__123Graph_ACPI_ER_LOG" localSheetId="45" hidden="1">[18]ER!#REF!</definedName>
    <definedName name="_7__123Graph_ACPI_ER_LOG" localSheetId="47" hidden="1">[18]ER!#REF!</definedName>
    <definedName name="_7__123Graph_ACPI_ER_LOG" localSheetId="21" hidden="1">[18]ER!#REF!</definedName>
    <definedName name="_7__123Graph_ACPI_ER_LOG" localSheetId="24" hidden="1">[18]ER!#REF!</definedName>
    <definedName name="_7__123Graph_ACPI_ER_LOG" localSheetId="41" hidden="1">[18]ER!#REF!</definedName>
    <definedName name="_7__123Graph_ACPI_ER_LOG" hidden="1">[18]ER!#REF!</definedName>
    <definedName name="_70GAZ_LIABS" localSheetId="43">#REF!</definedName>
    <definedName name="_70GAZ_LIABS" localSheetId="45">#REF!</definedName>
    <definedName name="_70GAZ_LIABS" localSheetId="47">#REF!</definedName>
    <definedName name="_70GAZ_LIABS">#REF!</definedName>
    <definedName name="_71INT_RESERVES" localSheetId="43">#REF!</definedName>
    <definedName name="_71INT_RESERVES" localSheetId="45">#REF!</definedName>
    <definedName name="_71INT_RESERVES" localSheetId="47">#REF!</definedName>
    <definedName name="_71INT_RESERVES">#REF!</definedName>
    <definedName name="_7B.4___5" localSheetId="43">#REF!</definedName>
    <definedName name="_7B.4___5" localSheetId="45">#REF!</definedName>
    <definedName name="_7B.4___5" localSheetId="47">#REF!</definedName>
    <definedName name="_7B.4___5">#REF!</definedName>
    <definedName name="_8">#N/A</definedName>
    <definedName name="_88" localSheetId="43">#REF!</definedName>
    <definedName name="_88" localSheetId="45">#REF!</definedName>
    <definedName name="_88" localSheetId="47">#REF!</definedName>
    <definedName name="_88" localSheetId="21">#REF!</definedName>
    <definedName name="_88" localSheetId="24">#REF!</definedName>
    <definedName name="_88" localSheetId="41">#REF!</definedName>
    <definedName name="_88">#REF!</definedName>
    <definedName name="_89" localSheetId="43">#REF!</definedName>
    <definedName name="_89" localSheetId="45">#REF!</definedName>
    <definedName name="_89" localSheetId="47">#REF!</definedName>
    <definedName name="_89" localSheetId="21">#REF!</definedName>
    <definedName name="_89" localSheetId="24">#REF!</definedName>
    <definedName name="_89" localSheetId="41">#REF!</definedName>
    <definedName name="_89">#REF!</definedName>
    <definedName name="_8CONSOL_B2" localSheetId="43">#REF!</definedName>
    <definedName name="_8CONSOL_B2" localSheetId="45">#REF!</definedName>
    <definedName name="_8CONSOL_B2" localSheetId="47">#REF!</definedName>
    <definedName name="_8CONSOL_B2">#REF!</definedName>
    <definedName name="_9CONSOL_DEPOSITS" localSheetId="43">'[24]A 11'!#REF!</definedName>
    <definedName name="_9CONSOL_DEPOSITS" localSheetId="45">'[24]A 11'!#REF!</definedName>
    <definedName name="_9CONSOL_DEPOSITS" localSheetId="47">'[24]A 11'!#REF!</definedName>
    <definedName name="_9CONSOL_DEPOSITS">'[24]A 11'!#REF!</definedName>
    <definedName name="_aaV110" localSheetId="43">[25]QNEWLOR!#REF!</definedName>
    <definedName name="_aaV110" localSheetId="45">[25]QNEWLOR!#REF!</definedName>
    <definedName name="_aaV110" localSheetId="47">[25]QNEWLOR!#REF!</definedName>
    <definedName name="_aaV110" localSheetId="21">[25]QNEWLOR!#REF!</definedName>
    <definedName name="_aaV110" localSheetId="24">[25]QNEWLOR!#REF!</definedName>
    <definedName name="_aaV110" localSheetId="41">[25]QNEWLOR!#REF!</definedName>
    <definedName name="_aaV110">[25]QNEWLOR!#REF!</definedName>
    <definedName name="_aIV114" localSheetId="43">[25]QNEWLOR!#REF!</definedName>
    <definedName name="_aIV114" localSheetId="45">[25]QNEWLOR!#REF!</definedName>
    <definedName name="_aIV114" localSheetId="47">[25]QNEWLOR!#REF!</definedName>
    <definedName name="_aIV114" localSheetId="21">[25]QNEWLOR!#REF!</definedName>
    <definedName name="_aIV114" localSheetId="24">[25]QNEWLOR!#REF!</definedName>
    <definedName name="_aIV114" localSheetId="41">[25]QNEWLOR!#REF!</definedName>
    <definedName name="_aIV114">[25]QNEWLOR!#REF!</definedName>
    <definedName name="_aIV190" localSheetId="43">[25]QNEWLOR!#REF!</definedName>
    <definedName name="_aIV190" localSheetId="45">[25]QNEWLOR!#REF!</definedName>
    <definedName name="_aIV190" localSheetId="47">[25]QNEWLOR!#REF!</definedName>
    <definedName name="_aIV190" localSheetId="41">[25]QNEWLOR!#REF!</definedName>
    <definedName name="_aIV190">[25]QNEWLOR!#REF!</definedName>
    <definedName name="_AUS1" localSheetId="43">#REF!</definedName>
    <definedName name="_AUS1" localSheetId="45">#REF!</definedName>
    <definedName name="_AUS1" localSheetId="47">#REF!</definedName>
    <definedName name="_AUS1" localSheetId="21">#REF!</definedName>
    <definedName name="_AUS1" localSheetId="24">#REF!</definedName>
    <definedName name="_AUS1" localSheetId="41">#REF!</definedName>
    <definedName name="_AUS1">#REF!</definedName>
    <definedName name="_bla2" localSheetId="43" hidden="1">#REF!</definedName>
    <definedName name="_bla2" localSheetId="45" hidden="1">#REF!</definedName>
    <definedName name="_bla2" localSheetId="47" hidden="1">#REF!</definedName>
    <definedName name="_bla2" localSheetId="21" hidden="1">#REF!</definedName>
    <definedName name="_bla2" localSheetId="24" hidden="1">#REF!</definedName>
    <definedName name="_bla2" localSheetId="41" hidden="1">#REF!</definedName>
    <definedName name="_bla2" hidden="1">#REF!</definedName>
    <definedName name="_bla3" localSheetId="43" hidden="1">#REF!</definedName>
    <definedName name="_bla3" localSheetId="45" hidden="1">#REF!</definedName>
    <definedName name="_bla3" localSheetId="47" hidden="1">#REF!</definedName>
    <definedName name="_bla3" localSheetId="21" hidden="1">#REF!</definedName>
    <definedName name="_bla3" localSheetId="24" hidden="1">#REF!</definedName>
    <definedName name="_bla3" localSheetId="41" hidden="1">#REF!</definedName>
    <definedName name="_bla3" hidden="1">#REF!</definedName>
    <definedName name="_bla4" localSheetId="43" hidden="1">#REF!</definedName>
    <definedName name="_bla4" localSheetId="45" hidden="1">#REF!</definedName>
    <definedName name="_bla4" localSheetId="47" hidden="1">#REF!</definedName>
    <definedName name="_bla4" localSheetId="21" hidden="1">#REF!</definedName>
    <definedName name="_bla4" localSheetId="24" hidden="1">#REF!</definedName>
    <definedName name="_bla4" localSheetId="41" hidden="1">#REF!</definedName>
    <definedName name="_bla4" hidden="1">#REF!</definedName>
    <definedName name="_BOP2" localSheetId="43">[26]BoP!#REF!</definedName>
    <definedName name="_BOP2" localSheetId="45">[26]BoP!#REF!</definedName>
    <definedName name="_BOP2" localSheetId="47">[26]BoP!#REF!</definedName>
    <definedName name="_BOP2">[26]BoP!#REF!</definedName>
    <definedName name="_D" localSheetId="43">#REF!</definedName>
    <definedName name="_D" localSheetId="45">#REF!</definedName>
    <definedName name="_D" localSheetId="47">#REF!</definedName>
    <definedName name="_D">#REF!</definedName>
    <definedName name="_DEG1" localSheetId="43">#REF!</definedName>
    <definedName name="_DEG1" localSheetId="45">#REF!</definedName>
    <definedName name="_DEG1" localSheetId="47">#REF!</definedName>
    <definedName name="_DEG1" localSheetId="21">#REF!</definedName>
    <definedName name="_DEG1" localSheetId="24">#REF!</definedName>
    <definedName name="_DEG1" localSheetId="41">#REF!</definedName>
    <definedName name="_DEG1">#REF!</definedName>
    <definedName name="_DKR1" localSheetId="43">#REF!</definedName>
    <definedName name="_DKR1" localSheetId="45">#REF!</definedName>
    <definedName name="_DKR1" localSheetId="47">#REF!</definedName>
    <definedName name="_DKR1" localSheetId="21">#REF!</definedName>
    <definedName name="_DKR1" localSheetId="24">#REF!</definedName>
    <definedName name="_DKR1" localSheetId="41">#REF!</definedName>
    <definedName name="_DKR1">#REF!</definedName>
    <definedName name="_DLX1.EMA" localSheetId="43">#REF!</definedName>
    <definedName name="_DLX1.EMA" localSheetId="45">#REF!</definedName>
    <definedName name="_DLX1.EMA" localSheetId="47">#REF!</definedName>
    <definedName name="_DLX1.EMA" localSheetId="21">#REF!</definedName>
    <definedName name="_DLX1.EMA" localSheetId="24">#REF!</definedName>
    <definedName name="_DLX1.EMA" localSheetId="41">#REF!</definedName>
    <definedName name="_DLX1.EMA">#REF!</definedName>
    <definedName name="_DLX1.EMG" localSheetId="43">#REF!</definedName>
    <definedName name="_DLX1.EMG" localSheetId="45">#REF!</definedName>
    <definedName name="_DLX1.EMG" localSheetId="47">#REF!</definedName>
    <definedName name="_DLX1.EMG" localSheetId="21">#REF!</definedName>
    <definedName name="_DLX1.EMG" localSheetId="24">#REF!</definedName>
    <definedName name="_DLX1.EMG" localSheetId="41">#REF!</definedName>
    <definedName name="_DLX1.EMG">#REF!</definedName>
    <definedName name="_DLX10.EMA" localSheetId="43">#REF!</definedName>
    <definedName name="_DLX10.EMA" localSheetId="45">#REF!</definedName>
    <definedName name="_DLX10.EMA" localSheetId="47">#REF!</definedName>
    <definedName name="_DLX10.EMA" localSheetId="21">#REF!</definedName>
    <definedName name="_DLX10.EMA" localSheetId="24">#REF!</definedName>
    <definedName name="_DLX10.EMA" localSheetId="41">#REF!</definedName>
    <definedName name="_DLX10.EMA">#REF!</definedName>
    <definedName name="_DLX11.EMA" localSheetId="43">#REF!</definedName>
    <definedName name="_DLX11.EMA" localSheetId="45">#REF!</definedName>
    <definedName name="_DLX11.EMA" localSheetId="47">#REF!</definedName>
    <definedName name="_DLX11.EMA" localSheetId="21">#REF!</definedName>
    <definedName name="_DLX11.EMA" localSheetId="24">#REF!</definedName>
    <definedName name="_DLX11.EMA" localSheetId="41">#REF!</definedName>
    <definedName name="_DLX11.EMA">#REF!</definedName>
    <definedName name="_DLX12.EMA" localSheetId="43">#REF!</definedName>
    <definedName name="_DLX12.EMA" localSheetId="45">#REF!</definedName>
    <definedName name="_DLX12.EMA" localSheetId="47">#REF!</definedName>
    <definedName name="_DLX12.EMA" localSheetId="21">#REF!</definedName>
    <definedName name="_DLX12.EMA" localSheetId="24">#REF!</definedName>
    <definedName name="_DLX12.EMA" localSheetId="41">#REF!</definedName>
    <definedName name="_DLX12.EMA">#REF!</definedName>
    <definedName name="_DLX13.EMA" localSheetId="43">#REF!</definedName>
    <definedName name="_DLX13.EMA" localSheetId="45">#REF!</definedName>
    <definedName name="_DLX13.EMA" localSheetId="47">#REF!</definedName>
    <definedName name="_DLX13.EMA" localSheetId="21">#REF!</definedName>
    <definedName name="_DLX13.EMA" localSheetId="24">#REF!</definedName>
    <definedName name="_DLX13.EMA" localSheetId="41">#REF!</definedName>
    <definedName name="_DLX13.EMA">#REF!</definedName>
    <definedName name="_DLX14.EMA" localSheetId="43">#REF!</definedName>
    <definedName name="_DLX14.EMA" localSheetId="45">#REF!</definedName>
    <definedName name="_DLX14.EMA" localSheetId="47">#REF!</definedName>
    <definedName name="_DLX14.EMA" localSheetId="21">#REF!</definedName>
    <definedName name="_DLX14.EMA" localSheetId="24">#REF!</definedName>
    <definedName name="_DLX14.EMA" localSheetId="41">#REF!</definedName>
    <definedName name="_DLX14.EMA">#REF!</definedName>
    <definedName name="_DLX16.EMA" localSheetId="43">#REF!</definedName>
    <definedName name="_DLX16.EMA" localSheetId="45">#REF!</definedName>
    <definedName name="_DLX16.EMA" localSheetId="47">#REF!</definedName>
    <definedName name="_DLX16.EMA" localSheetId="21">#REF!</definedName>
    <definedName name="_DLX16.EMA" localSheetId="24">#REF!</definedName>
    <definedName name="_DLX16.EMA" localSheetId="41">#REF!</definedName>
    <definedName name="_DLX16.EMA">#REF!</definedName>
    <definedName name="_DLX2.EMA" localSheetId="43">#REF!,#REF!</definedName>
    <definedName name="_DLX2.EMA" localSheetId="45">#REF!,#REF!</definedName>
    <definedName name="_DLX2.EMA" localSheetId="47">#REF!,#REF!</definedName>
    <definedName name="_DLX2.EMA" localSheetId="21">#REF!,#REF!</definedName>
    <definedName name="_DLX2.EMA" localSheetId="24">#REF!,#REF!</definedName>
    <definedName name="_DLX2.EMA" localSheetId="41">#REF!,#REF!</definedName>
    <definedName name="_DLX2.EMA">#REF!,#REF!</definedName>
    <definedName name="_DLX2.EMG" localSheetId="43">#REF!</definedName>
    <definedName name="_DLX2.EMG" localSheetId="45">#REF!</definedName>
    <definedName name="_DLX2.EMG" localSheetId="47">#REF!</definedName>
    <definedName name="_DLX2.EMG" localSheetId="21">#REF!</definedName>
    <definedName name="_DLX2.EMG" localSheetId="24">#REF!</definedName>
    <definedName name="_DLX2.EMG" localSheetId="41">#REF!</definedName>
    <definedName name="_DLX2.EMG">#REF!</definedName>
    <definedName name="_DLX4.EMA" localSheetId="43">#REF!</definedName>
    <definedName name="_DLX4.EMA" localSheetId="45">#REF!</definedName>
    <definedName name="_DLX4.EMA" localSheetId="47">#REF!</definedName>
    <definedName name="_DLX4.EMA" localSheetId="21">#REF!</definedName>
    <definedName name="_DLX4.EMA" localSheetId="24">#REF!</definedName>
    <definedName name="_DLX4.EMA" localSheetId="41">#REF!</definedName>
    <definedName name="_DLX4.EMA">#REF!</definedName>
    <definedName name="_DLX4.EMG" localSheetId="43">#REF!</definedName>
    <definedName name="_DLX4.EMG" localSheetId="45">#REF!</definedName>
    <definedName name="_DLX4.EMG" localSheetId="47">#REF!</definedName>
    <definedName name="_DLX4.EMG" localSheetId="21">#REF!</definedName>
    <definedName name="_DLX4.EMG" localSheetId="24">#REF!</definedName>
    <definedName name="_DLX4.EMG" localSheetId="41">#REF!</definedName>
    <definedName name="_DLX4.EMG">#REF!</definedName>
    <definedName name="_DLX5.EMA" localSheetId="43">#REF!</definedName>
    <definedName name="_DLX5.EMA" localSheetId="45">#REF!</definedName>
    <definedName name="_DLX5.EMA" localSheetId="47">#REF!</definedName>
    <definedName name="_DLX5.EMA" localSheetId="21">#REF!</definedName>
    <definedName name="_DLX5.EMA" localSheetId="24">#REF!</definedName>
    <definedName name="_DLX5.EMA" localSheetId="41">#REF!</definedName>
    <definedName name="_DLX5.EMA">#REF!</definedName>
    <definedName name="_DLX6.EMA" localSheetId="43">#REF!</definedName>
    <definedName name="_DLX6.EMA" localSheetId="45">#REF!</definedName>
    <definedName name="_DLX6.EMA" localSheetId="47">#REF!</definedName>
    <definedName name="_DLX6.EMA" localSheetId="21">#REF!</definedName>
    <definedName name="_DLX6.EMA" localSheetId="24">#REF!</definedName>
    <definedName name="_DLX6.EMA" localSheetId="41">#REF!</definedName>
    <definedName name="_DLX6.EMA">#REF!</definedName>
    <definedName name="_DLX7.EMA" localSheetId="43">#REF!</definedName>
    <definedName name="_DLX7.EMA" localSheetId="45">#REF!</definedName>
    <definedName name="_DLX7.EMA" localSheetId="47">#REF!</definedName>
    <definedName name="_DLX7.EMA" localSheetId="21">#REF!</definedName>
    <definedName name="_DLX7.EMA" localSheetId="24">#REF!</definedName>
    <definedName name="_DLX7.EMA" localSheetId="41">#REF!</definedName>
    <definedName name="_DLX7.EMA">#REF!</definedName>
    <definedName name="_DLX8.EMA" localSheetId="43">#REF!</definedName>
    <definedName name="_DLX8.EMA" localSheetId="45">#REF!</definedName>
    <definedName name="_DLX8.EMA" localSheetId="47">#REF!</definedName>
    <definedName name="_DLX8.EMA" localSheetId="21">#REF!</definedName>
    <definedName name="_DLX8.EMA" localSheetId="24">#REF!</definedName>
    <definedName name="_DLX8.EMA" localSheetId="41">#REF!</definedName>
    <definedName name="_DLX8.EMA">#REF!</definedName>
    <definedName name="_DLX9.EMA" localSheetId="43">#REF!</definedName>
    <definedName name="_DLX9.EMA" localSheetId="45">#REF!</definedName>
    <definedName name="_DLX9.EMA" localSheetId="47">#REF!</definedName>
    <definedName name="_DLX9.EMA" localSheetId="21">#REF!</definedName>
    <definedName name="_DLX9.EMA" localSheetId="24">#REF!</definedName>
    <definedName name="_DLX9.EMA" localSheetId="41">#REF!</definedName>
    <definedName name="_DLX9.EMA">#REF!</definedName>
    <definedName name="_ECU1" localSheetId="43">#REF!</definedName>
    <definedName name="_ECU1" localSheetId="45">#REF!</definedName>
    <definedName name="_ECU1" localSheetId="47">#REF!</definedName>
    <definedName name="_ECU1" localSheetId="21">#REF!</definedName>
    <definedName name="_ECU1" localSheetId="24">#REF!</definedName>
    <definedName name="_ECU1" localSheetId="41">#REF!</definedName>
    <definedName name="_ECU1">#REF!</definedName>
    <definedName name="_END94" localSheetId="43">#REF!</definedName>
    <definedName name="_END94" localSheetId="45">#REF!</definedName>
    <definedName name="_END94" localSheetId="47">#REF!</definedName>
    <definedName name="_END94">#REF!</definedName>
    <definedName name="_ESC1" localSheetId="43">#REF!</definedName>
    <definedName name="_ESC1" localSheetId="45">#REF!</definedName>
    <definedName name="_ESC1" localSheetId="47">#REF!</definedName>
    <definedName name="_ESC1" localSheetId="21">#REF!</definedName>
    <definedName name="_ESC1" localSheetId="24">#REF!</definedName>
    <definedName name="_ESC1" localSheetId="41">#REF!</definedName>
    <definedName name="_ESC1">#REF!</definedName>
    <definedName name="_EX9596" localSheetId="43">#REF!</definedName>
    <definedName name="_EX9596" localSheetId="45">#REF!</definedName>
    <definedName name="_EX9596" localSheetId="47">#REF!</definedName>
    <definedName name="_EX9596" localSheetId="21">#REF!</definedName>
    <definedName name="_EX9596" localSheetId="24">#REF!</definedName>
    <definedName name="_EX9596" localSheetId="41">#REF!</definedName>
    <definedName name="_EX9596">#REF!</definedName>
    <definedName name="_F" localSheetId="43" hidden="1">'[27]Fax a enviar'!#REF!</definedName>
    <definedName name="_F" localSheetId="45" hidden="1">'[27]Fax a enviar'!#REF!</definedName>
    <definedName name="_F" localSheetId="47" hidden="1">'[27]Fax a enviar'!#REF!</definedName>
    <definedName name="_F" localSheetId="41" hidden="1">'[27]Fax a enviar'!#REF!</definedName>
    <definedName name="_F" hidden="1">'[27]Fax a enviar'!#REF!</definedName>
    <definedName name="_FAL1" localSheetId="43">#REF!</definedName>
    <definedName name="_FAL1" localSheetId="45">#REF!</definedName>
    <definedName name="_FAL1" localSheetId="47">#REF!</definedName>
    <definedName name="_FAL1" localSheetId="21">#REF!</definedName>
    <definedName name="_FAL1" localSheetId="24">#REF!</definedName>
    <definedName name="_FAL1" localSheetId="41">#REF!</definedName>
    <definedName name="_FAL1">#REF!</definedName>
    <definedName name="_FAL2" localSheetId="43">#REF!</definedName>
    <definedName name="_FAL2" localSheetId="45">#REF!</definedName>
    <definedName name="_FAL2" localSheetId="47">#REF!</definedName>
    <definedName name="_FAL2" localSheetId="21">#REF!</definedName>
    <definedName name="_FAL2" localSheetId="24">#REF!</definedName>
    <definedName name="_FAL2" localSheetId="41">#REF!</definedName>
    <definedName name="_FAL2">#REF!</definedName>
    <definedName name="_FAL3" localSheetId="43">#REF!</definedName>
    <definedName name="_FAL3" localSheetId="45">#REF!</definedName>
    <definedName name="_FAL3" localSheetId="47">#REF!</definedName>
    <definedName name="_FAL3" localSheetId="21">#REF!</definedName>
    <definedName name="_FAL3" localSheetId="24">#REF!</definedName>
    <definedName name="_FAL3" localSheetId="41">#REF!</definedName>
    <definedName name="_FAL3">#REF!</definedName>
    <definedName name="_FAL4" localSheetId="43">#REF!</definedName>
    <definedName name="_FAL4" localSheetId="45">#REF!</definedName>
    <definedName name="_FAL4" localSheetId="47">#REF!</definedName>
    <definedName name="_FAL4" localSheetId="21">#REF!</definedName>
    <definedName name="_FAL4" localSheetId="24">#REF!</definedName>
    <definedName name="_FAL4" localSheetId="41">#REF!</definedName>
    <definedName name="_FAL4">#REF!</definedName>
    <definedName name="_FAL5" localSheetId="43">#REF!</definedName>
    <definedName name="_FAL5" localSheetId="45">#REF!</definedName>
    <definedName name="_FAL5" localSheetId="47">#REF!</definedName>
    <definedName name="_FAL5" localSheetId="21">#REF!</definedName>
    <definedName name="_FAL5" localSheetId="24">#REF!</definedName>
    <definedName name="_FAL5" localSheetId="41">#REF!</definedName>
    <definedName name="_FAL5">#REF!</definedName>
    <definedName name="_FAL6" localSheetId="43">#REF!</definedName>
    <definedName name="_FAL6" localSheetId="45">#REF!</definedName>
    <definedName name="_FAL6" localSheetId="47">#REF!</definedName>
    <definedName name="_FAL6" localSheetId="21">#REF!</definedName>
    <definedName name="_FAL6" localSheetId="24">#REF!</definedName>
    <definedName name="_FAL6" localSheetId="41">#REF!</definedName>
    <definedName name="_FAL6">#REF!</definedName>
    <definedName name="_FAL7" localSheetId="43">#REF!</definedName>
    <definedName name="_FAL7" localSheetId="45">#REF!</definedName>
    <definedName name="_FAL7" localSheetId="47">#REF!</definedName>
    <definedName name="_FAL7" localSheetId="21">#REF!</definedName>
    <definedName name="_FAL7" localSheetId="24">#REF!</definedName>
    <definedName name="_FAL7" localSheetId="41">#REF!</definedName>
    <definedName name="_FAL7">#REF!</definedName>
    <definedName name="_FAL89" localSheetId="43">#REF!</definedName>
    <definedName name="_FAL89" localSheetId="45">#REF!</definedName>
    <definedName name="_FAL89" localSheetId="47">#REF!</definedName>
    <definedName name="_FAL89" localSheetId="21">#REF!</definedName>
    <definedName name="_FAL89" localSheetId="24">#REF!</definedName>
    <definedName name="_FAL89" localSheetId="41">#REF!</definedName>
    <definedName name="_FAL89">#REF!</definedName>
    <definedName name="_Fill" localSheetId="43" hidden="1">#REF!</definedName>
    <definedName name="_Fill" localSheetId="45" hidden="1">#REF!</definedName>
    <definedName name="_Fill" localSheetId="47" hidden="1">#REF!</definedName>
    <definedName name="_Fill" localSheetId="21" hidden="1">#REF!</definedName>
    <definedName name="_Fill" localSheetId="24" hidden="1">#REF!</definedName>
    <definedName name="_Fill" localSheetId="32" hidden="1">'[28]shared data'!$A$4:$A$642</definedName>
    <definedName name="_Fill" localSheetId="33" hidden="1">'[28]shared data'!$A$4:$A$642</definedName>
    <definedName name="_Fill" localSheetId="34" hidden="1">'[28]shared data'!$A$4:$A$642</definedName>
    <definedName name="_Fill" localSheetId="41" hidden="1">#REF!</definedName>
    <definedName name="_Fill" hidden="1">#REF!</definedName>
    <definedName name="_Fill1" localSheetId="43" hidden="1">#REF!</definedName>
    <definedName name="_Fill1" localSheetId="45" hidden="1">#REF!</definedName>
    <definedName name="_Fill1" localSheetId="47" hidden="1">#REF!</definedName>
    <definedName name="_Fill1" localSheetId="21" hidden="1">#REF!</definedName>
    <definedName name="_Fill1" localSheetId="24" hidden="1">#REF!</definedName>
    <definedName name="_Fill1" localSheetId="41" hidden="1">#REF!</definedName>
    <definedName name="_Fill1" hidden="1">#REF!</definedName>
    <definedName name="_xlnm._FilterDatabase" hidden="1">[29]C!$P$428:$T$428</definedName>
    <definedName name="_FMK1" localSheetId="43">#REF!</definedName>
    <definedName name="_FMK1" localSheetId="45">#REF!</definedName>
    <definedName name="_FMK1" localSheetId="47">#REF!</definedName>
    <definedName name="_FMK1" localSheetId="21">#REF!</definedName>
    <definedName name="_FMK1" localSheetId="24">#REF!</definedName>
    <definedName name="_FMK1" localSheetId="41">#REF!</definedName>
    <definedName name="_FMK1">#REF!</definedName>
    <definedName name="_IKR1" localSheetId="43">#REF!</definedName>
    <definedName name="_IKR1" localSheetId="45">#REF!</definedName>
    <definedName name="_IKR1" localSheetId="47">#REF!</definedName>
    <definedName name="_IKR1" localSheetId="21">#REF!</definedName>
    <definedName name="_IKR1" localSheetId="24">#REF!</definedName>
    <definedName name="_IKR1" localSheetId="41">#REF!</definedName>
    <definedName name="_IKR1">#REF!</definedName>
    <definedName name="_IRP1" localSheetId="43">#REF!</definedName>
    <definedName name="_IRP1" localSheetId="45">#REF!</definedName>
    <definedName name="_IRP1" localSheetId="47">#REF!</definedName>
    <definedName name="_IRP1" localSheetId="21">#REF!</definedName>
    <definedName name="_IRP1" localSheetId="24">#REF!</definedName>
    <definedName name="_IRP1" localSheetId="41">#REF!</definedName>
    <definedName name="_IRP1">#REF!</definedName>
    <definedName name="_Key1" localSheetId="43" hidden="1">#REF!</definedName>
    <definedName name="_Key1" localSheetId="45" hidden="1">#REF!</definedName>
    <definedName name="_Key1" localSheetId="47" hidden="1">#REF!</definedName>
    <definedName name="_Key1" localSheetId="21" hidden="1">#REF!</definedName>
    <definedName name="_Key1" localSheetId="24" hidden="1">#REF!</definedName>
    <definedName name="_Key1" localSheetId="41" hidden="1">#REF!</definedName>
    <definedName name="_Key1" hidden="1">#REF!</definedName>
    <definedName name="_Key2" localSheetId="43" hidden="1">#REF!</definedName>
    <definedName name="_Key2" localSheetId="45" hidden="1">#REF!</definedName>
    <definedName name="_Key2" localSheetId="47" hidden="1">#REF!</definedName>
    <definedName name="_Key2" localSheetId="21" hidden="1">#REF!</definedName>
    <definedName name="_Key2" localSheetId="24" hidden="1">#REF!</definedName>
    <definedName name="_Key2" localSheetId="41" hidden="1">#REF!</definedName>
    <definedName name="_Key2" hidden="1">#REF!</definedName>
    <definedName name="_LIT1" localSheetId="43">#REF!</definedName>
    <definedName name="_LIT1" localSheetId="45">#REF!</definedName>
    <definedName name="_LIT1" localSheetId="47">#REF!</definedName>
    <definedName name="_LIT1" localSheetId="21">#REF!</definedName>
    <definedName name="_LIT1" localSheetId="24">#REF!</definedName>
    <definedName name="_LIT1" localSheetId="41">#REF!</definedName>
    <definedName name="_LIT1">#REF!</definedName>
    <definedName name="_LL2" localSheetId="21" hidden="1">{FALSE,FALSE,-1.25,-15.5,484.5,276.75,FALSE,FALSE,TRUE,TRUE,0,12,#N/A,46,#N/A,2.93460490463215,15.35,1,FALSE,FALSE,3,TRUE,1,FALSE,100,"Swvu.PLA1.","ACwvu.PLA1.",#N/A,FALSE,FALSE,0,0,0,0,2,"","",TRUE,TRUE,FALSE,FALSE,1,60,#N/A,#N/A,FALSE,FALSE,FALSE,FALSE,FALSE,FALSE,FALSE,9,65532,65532,FALSE,FALSE,TRUE,TRUE,TRUE}</definedName>
    <definedName name="_LL2" localSheetId="24" hidden="1">{FALSE,FALSE,-1.25,-15.5,484.5,276.75,FALSE,FALSE,TRUE,TRUE,0,12,#N/A,46,#N/A,2.93460490463215,15.35,1,FALSE,FALSE,3,TRUE,1,FALSE,100,"Swvu.PLA1.","ACwvu.PLA1.",#N/A,FALSE,FALSE,0,0,0,0,2,"","",TRUE,TRUE,FALSE,FALSE,1,60,#N/A,#N/A,FALSE,FALSE,FALSE,FALSE,FALSE,FALSE,FALSE,9,65532,65532,FALSE,FALSE,TRUE,TRUE,TRUE}</definedName>
    <definedName name="_LL2" localSheetId="41"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tMult_A" localSheetId="43" hidden="1">'[30]Fax a enviar'!#REF!</definedName>
    <definedName name="_MatMult_A" localSheetId="45" hidden="1">'[30]Fax a enviar'!#REF!</definedName>
    <definedName name="_MatMult_A" localSheetId="47" hidden="1">'[30]Fax a enviar'!#REF!</definedName>
    <definedName name="_MatMult_A" localSheetId="41" hidden="1">'[30]Fax a enviar'!#REF!</definedName>
    <definedName name="_MatMult_A" hidden="1">'[30]Fax a enviar'!#REF!</definedName>
    <definedName name="_MatMult_AxB" localSheetId="43" hidden="1">'[30]Fax a enviar'!#REF!</definedName>
    <definedName name="_MatMult_AxB" localSheetId="45" hidden="1">'[30]Fax a enviar'!#REF!</definedName>
    <definedName name="_MatMult_AxB" localSheetId="47" hidden="1">'[30]Fax a enviar'!#REF!</definedName>
    <definedName name="_MatMult_AxB" localSheetId="41" hidden="1">'[30]Fax a enviar'!#REF!</definedName>
    <definedName name="_MatMult_AxB" hidden="1">'[30]Fax a enviar'!#REF!</definedName>
    <definedName name="_MatMult_B" localSheetId="43" hidden="1">'[30]Fax a enviar'!#REF!</definedName>
    <definedName name="_MatMult_B" localSheetId="45" hidden="1">'[30]Fax a enviar'!#REF!</definedName>
    <definedName name="_MatMult_B" localSheetId="47" hidden="1">'[30]Fax a enviar'!#REF!</definedName>
    <definedName name="_MatMult_B" localSheetId="41" hidden="1">'[30]Fax a enviar'!#REF!</definedName>
    <definedName name="_MatMult_B" hidden="1">'[30]Fax a enviar'!#REF!</definedName>
    <definedName name="_MEX1" localSheetId="43">#REF!</definedName>
    <definedName name="_MEX1" localSheetId="45">#REF!</definedName>
    <definedName name="_MEX1" localSheetId="47">#REF!</definedName>
    <definedName name="_MEX1" localSheetId="21">#REF!</definedName>
    <definedName name="_MEX1" localSheetId="24">#REF!</definedName>
    <definedName name="_MEX1" localSheetId="41">#REF!</definedName>
    <definedName name="_MEX1">#REF!</definedName>
    <definedName name="_Order1" hidden="1">255</definedName>
    <definedName name="_Order2" localSheetId="32" hidden="1">0</definedName>
    <definedName name="_Order2" localSheetId="33" hidden="1">0</definedName>
    <definedName name="_Order2" localSheetId="34" hidden="1">0</definedName>
    <definedName name="_Order2" hidden="1">255</definedName>
    <definedName name="_P" localSheetId="43">#REF!</definedName>
    <definedName name="_P" localSheetId="45">#REF!</definedName>
    <definedName name="_P" localSheetId="47">#REF!</definedName>
    <definedName name="_P">#REF!</definedName>
    <definedName name="_Parse_Out" localSheetId="43" hidden="1">#REF!</definedName>
    <definedName name="_Parse_Out" localSheetId="45" hidden="1">#REF!</definedName>
    <definedName name="_Parse_Out" localSheetId="47" hidden="1">#REF!</definedName>
    <definedName name="_Parse_Out" localSheetId="21" hidden="1">#REF!</definedName>
    <definedName name="_Parse_Out" localSheetId="24" hidden="1">#REF!</definedName>
    <definedName name="_Parse_Out" localSheetId="32" hidden="1">#REF!</definedName>
    <definedName name="_Parse_Out" localSheetId="33" hidden="1">#REF!</definedName>
    <definedName name="_Parse_Out" localSheetId="34" hidden="1">#REF!</definedName>
    <definedName name="_Parse_Out" localSheetId="41" hidden="1">#REF!</definedName>
    <definedName name="_Parse_Out" hidden="1">#REF!</definedName>
    <definedName name="_PTA1" localSheetId="43">#REF!</definedName>
    <definedName name="_PTA1" localSheetId="45">#REF!</definedName>
    <definedName name="_PTA1" localSheetId="47">#REF!</definedName>
    <definedName name="_PTA1" localSheetId="21">#REF!</definedName>
    <definedName name="_PTA1" localSheetId="24">#REF!</definedName>
    <definedName name="_PTA1" localSheetId="41">#REF!</definedName>
    <definedName name="_PTA1">#REF!</definedName>
    <definedName name="_qV196" localSheetId="43">[25]QNEWLOR!#REF!</definedName>
    <definedName name="_qV196" localSheetId="45">[25]QNEWLOR!#REF!</definedName>
    <definedName name="_qV196" localSheetId="47">[25]QNEWLOR!#REF!</definedName>
    <definedName name="_qV196" localSheetId="21">[25]QNEWLOR!#REF!</definedName>
    <definedName name="_qV196" localSheetId="24">[25]QNEWLOR!#REF!</definedName>
    <definedName name="_qV196" localSheetId="41">[25]QNEWLOR!#REF!</definedName>
    <definedName name="_qV196">[25]QNEWLOR!#REF!</definedName>
    <definedName name="_ref2" localSheetId="43">#REF!</definedName>
    <definedName name="_ref2" localSheetId="45">#REF!</definedName>
    <definedName name="_ref2" localSheetId="47">#REF!</definedName>
    <definedName name="_ref2" localSheetId="21">#REF!</definedName>
    <definedName name="_ref2" localSheetId="24">#REF!</definedName>
    <definedName name="_ref2" localSheetId="41">#REF!</definedName>
    <definedName name="_ref2">#REF!</definedName>
    <definedName name="_Regression_Int" hidden="1">1</definedName>
    <definedName name="_Regression_Out" localSheetId="43" hidden="1">#REF!</definedName>
    <definedName name="_Regression_Out" localSheetId="45" hidden="1">#REF!</definedName>
    <definedName name="_Regression_Out" localSheetId="47" hidden="1">#REF!</definedName>
    <definedName name="_Regression_Out" localSheetId="21" hidden="1">#REF!</definedName>
    <definedName name="_Regression_Out" localSheetId="24" hidden="1">#REF!</definedName>
    <definedName name="_Regression_Out" localSheetId="32" hidden="1">#REF!</definedName>
    <definedName name="_Regression_Out" localSheetId="33" hidden="1">#REF!</definedName>
    <definedName name="_Regression_Out" localSheetId="34" hidden="1">#REF!</definedName>
    <definedName name="_Regression_Out" localSheetId="41" hidden="1">#REF!</definedName>
    <definedName name="_Regression_Out" hidden="1">#REF!</definedName>
    <definedName name="_Regression_X" localSheetId="43" hidden="1">#REF!</definedName>
    <definedName name="_Regression_X" localSheetId="45" hidden="1">#REF!</definedName>
    <definedName name="_Regression_X" localSheetId="47" hidden="1">#REF!</definedName>
    <definedName name="_Regression_X" localSheetId="21" hidden="1">#REF!</definedName>
    <definedName name="_Regression_X" localSheetId="24" hidden="1">#REF!</definedName>
    <definedName name="_Regression_X" localSheetId="32" hidden="1">#REF!</definedName>
    <definedName name="_Regression_X" localSheetId="33" hidden="1">#REF!</definedName>
    <definedName name="_Regression_X" localSheetId="34" hidden="1">#REF!</definedName>
    <definedName name="_Regression_X" localSheetId="41" hidden="1">#REF!</definedName>
    <definedName name="_Regression_X" hidden="1">#REF!</definedName>
    <definedName name="_Regression_Y" localSheetId="43" hidden="1">#REF!</definedName>
    <definedName name="_Regression_Y" localSheetId="45" hidden="1">#REF!</definedName>
    <definedName name="_Regression_Y" localSheetId="47" hidden="1">#REF!</definedName>
    <definedName name="_Regression_Y" localSheetId="21" hidden="1">#REF!</definedName>
    <definedName name="_Regression_Y" localSheetId="24" hidden="1">#REF!</definedName>
    <definedName name="_Regression_Y" localSheetId="32" hidden="1">#REF!</definedName>
    <definedName name="_Regression_Y" localSheetId="33" hidden="1">#REF!</definedName>
    <definedName name="_Regression_Y" localSheetId="34" hidden="1">#REF!</definedName>
    <definedName name="_Regression_Y" localSheetId="41" hidden="1">#REF!</definedName>
    <definedName name="_Regression_Y" hidden="1">#REF!</definedName>
    <definedName name="_RES2" localSheetId="43">[26]RES!#REF!</definedName>
    <definedName name="_RES2" localSheetId="45">[26]RES!#REF!</definedName>
    <definedName name="_RES2" localSheetId="47">[26]RES!#REF!</definedName>
    <definedName name="_RES2">[26]RES!#REF!</definedName>
    <definedName name="_ROS1">#N/A</definedName>
    <definedName name="_ROS2">#N/A</definedName>
    <definedName name="_ROS3">#N/A</definedName>
    <definedName name="_ROS4">#N/A</definedName>
    <definedName name="_SAR1" localSheetId="43">#REF!</definedName>
    <definedName name="_SAR1" localSheetId="45">#REF!</definedName>
    <definedName name="_SAR1" localSheetId="47">#REF!</definedName>
    <definedName name="_SAR1" localSheetId="21">#REF!</definedName>
    <definedName name="_SAR1" localSheetId="24">#REF!</definedName>
    <definedName name="_SAR1" localSheetId="41">#REF!</definedName>
    <definedName name="_SAR1">#REF!</definedName>
    <definedName name="_Sort" localSheetId="43" hidden="1">#REF!</definedName>
    <definedName name="_Sort" localSheetId="45" hidden="1">#REF!</definedName>
    <definedName name="_Sort" localSheetId="47" hidden="1">#REF!</definedName>
    <definedName name="_Sort" localSheetId="21" hidden="1">#REF!</definedName>
    <definedName name="_Sort" localSheetId="24" hidden="1">#REF!</definedName>
    <definedName name="_Sort" localSheetId="41" hidden="1">#REF!</definedName>
    <definedName name="_Sort" hidden="1">#REF!</definedName>
    <definedName name="_SRT11" localSheetId="21" hidden="1">{"Minpmon",#N/A,FALSE,"Monthinput"}</definedName>
    <definedName name="_SRT11" localSheetId="24" hidden="1">{"Minpmon",#N/A,FALSE,"Monthinput"}</definedName>
    <definedName name="_SRT11" localSheetId="41" hidden="1">{"Minpmon",#N/A,FALSE,"Monthinput"}</definedName>
    <definedName name="_SRT11" hidden="1">{"Minpmon",#N/A,FALSE,"Monthinput"}</definedName>
    <definedName name="_SRT111" localSheetId="21" hidden="1">{"Minpmon",#N/A,FALSE,"Monthinput"}</definedName>
    <definedName name="_SRT111" localSheetId="24" hidden="1">{"Minpmon",#N/A,FALSE,"Monthinput"}</definedName>
    <definedName name="_SRT111" localSheetId="41" hidden="1">{"Minpmon",#N/A,FALSE,"Monthinput"}</definedName>
    <definedName name="_SRT111" hidden="1">{"Minpmon",#N/A,FALSE,"Monthinput"}</definedName>
    <definedName name="_SUM2" localSheetId="43">#REF!</definedName>
    <definedName name="_SUM2" localSheetId="45">#REF!</definedName>
    <definedName name="_SUM2" localSheetId="47">#REF!</definedName>
    <definedName name="_SUM2">#REF!</definedName>
    <definedName name="_TAB1" localSheetId="43">#REF!</definedName>
    <definedName name="_TAB1" localSheetId="45">#REF!</definedName>
    <definedName name="_TAB1" localSheetId="47">#REF!</definedName>
    <definedName name="_TAB1">#REF!</definedName>
    <definedName name="_Tab19" localSheetId="43">#REF!</definedName>
    <definedName name="_Tab19" localSheetId="45">#REF!</definedName>
    <definedName name="_Tab19" localSheetId="47">#REF!</definedName>
    <definedName name="_Tab19">#REF!</definedName>
    <definedName name="_Tab20" localSheetId="43">#REF!</definedName>
    <definedName name="_Tab20" localSheetId="45">#REF!</definedName>
    <definedName name="_Tab20" localSheetId="47">#REF!</definedName>
    <definedName name="_Tab20">#REF!</definedName>
    <definedName name="_Tab21" localSheetId="43">#REF!</definedName>
    <definedName name="_Tab21" localSheetId="45">#REF!</definedName>
    <definedName name="_Tab21" localSheetId="47">#REF!</definedName>
    <definedName name="_Tab21">#REF!</definedName>
    <definedName name="_Tab22" localSheetId="43">#REF!</definedName>
    <definedName name="_Tab22" localSheetId="45">#REF!</definedName>
    <definedName name="_Tab22" localSheetId="47">#REF!</definedName>
    <definedName name="_Tab22">#REF!</definedName>
    <definedName name="_Tab23" localSheetId="43">#REF!</definedName>
    <definedName name="_Tab23" localSheetId="45">#REF!</definedName>
    <definedName name="_Tab23" localSheetId="47">#REF!</definedName>
    <definedName name="_Tab23">#REF!</definedName>
    <definedName name="_Tab24" localSheetId="43">#REF!</definedName>
    <definedName name="_Tab24" localSheetId="45">#REF!</definedName>
    <definedName name="_Tab24" localSheetId="47">#REF!</definedName>
    <definedName name="_Tab24">#REF!</definedName>
    <definedName name="_Tab26" localSheetId="43">#REF!</definedName>
    <definedName name="_Tab26" localSheetId="45">#REF!</definedName>
    <definedName name="_Tab26" localSheetId="47">#REF!</definedName>
    <definedName name="_Tab26">#REF!</definedName>
    <definedName name="_Tab27" localSheetId="43">#REF!</definedName>
    <definedName name="_Tab27" localSheetId="45">#REF!</definedName>
    <definedName name="_Tab27" localSheetId="47">#REF!</definedName>
    <definedName name="_Tab27">#REF!</definedName>
    <definedName name="_Tab28" localSheetId="43">#REF!</definedName>
    <definedName name="_Tab28" localSheetId="45">#REF!</definedName>
    <definedName name="_Tab28" localSheetId="47">#REF!</definedName>
    <definedName name="_Tab28">#REF!</definedName>
    <definedName name="_Tab29" localSheetId="43">#REF!</definedName>
    <definedName name="_Tab29" localSheetId="45">#REF!</definedName>
    <definedName name="_Tab29" localSheetId="47">#REF!</definedName>
    <definedName name="_Tab29">#REF!</definedName>
    <definedName name="_Tab30" localSheetId="43">#REF!</definedName>
    <definedName name="_Tab30" localSheetId="45">#REF!</definedName>
    <definedName name="_Tab30" localSheetId="47">#REF!</definedName>
    <definedName name="_Tab30">#REF!</definedName>
    <definedName name="_Tab31" localSheetId="43">#REF!</definedName>
    <definedName name="_Tab31" localSheetId="45">#REF!</definedName>
    <definedName name="_Tab31" localSheetId="47">#REF!</definedName>
    <definedName name="_Tab31">#REF!</definedName>
    <definedName name="_Tab32" localSheetId="43">#REF!</definedName>
    <definedName name="_Tab32" localSheetId="45">#REF!</definedName>
    <definedName name="_Tab32" localSheetId="47">#REF!</definedName>
    <definedName name="_Tab32">#REF!</definedName>
    <definedName name="_Tab33" localSheetId="43">#REF!</definedName>
    <definedName name="_Tab33" localSheetId="45">#REF!</definedName>
    <definedName name="_Tab33" localSheetId="47">#REF!</definedName>
    <definedName name="_Tab33">#REF!</definedName>
    <definedName name="_Tab34" localSheetId="43">#REF!</definedName>
    <definedName name="_Tab34" localSheetId="45">#REF!</definedName>
    <definedName name="_Tab34" localSheetId="47">#REF!</definedName>
    <definedName name="_Tab34">#REF!</definedName>
    <definedName name="_Tab35" localSheetId="43">#REF!</definedName>
    <definedName name="_Tab35" localSheetId="45">#REF!</definedName>
    <definedName name="_Tab35" localSheetId="47">#REF!</definedName>
    <definedName name="_Tab35">#REF!</definedName>
    <definedName name="_tAB4">'[28]shared data'!$A$1:$G$71</definedName>
    <definedName name="_Toc52437441" localSheetId="53">'Tabla 37'!#REF!</definedName>
    <definedName name="_Toc52437443" localSheetId="55">'Tabla 39'!$B$3</definedName>
    <definedName name="_TOT58" localSheetId="43">[2]GROWTH!#REF!</definedName>
    <definedName name="_TOT58" localSheetId="45">[2]GROWTH!#REF!</definedName>
    <definedName name="_TOT58" localSheetId="47">[2]GROWTH!#REF!</definedName>
    <definedName name="_TOT58" localSheetId="41">[2]GROWTH!#REF!</definedName>
    <definedName name="_TOT58">[2]GROWTH!#REF!</definedName>
    <definedName name="_WB2" localSheetId="43">#REF!</definedName>
    <definedName name="_WB2" localSheetId="45">#REF!</definedName>
    <definedName name="_WB2" localSheetId="47">#REF!</definedName>
    <definedName name="_WB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 localSheetId="43">[1]Imp!#REF!</definedName>
    <definedName name="_Z" localSheetId="45">[1]Imp!#REF!</definedName>
    <definedName name="_Z" localSheetId="47">[1]Imp!#REF!</definedName>
    <definedName name="_Z">[1]Imp!#REF!</definedName>
    <definedName name="a" localSheetId="43" hidden="1">[18]WB!#REF!</definedName>
    <definedName name="a" localSheetId="45" hidden="1">[18]WB!#REF!</definedName>
    <definedName name="a" localSheetId="47" hidden="1">[18]WB!#REF!</definedName>
    <definedName name="A" localSheetId="32">[31]!'[Macros Import].qbop'</definedName>
    <definedName name="A" localSheetId="33">[31]!'[Macros Import].qbop'</definedName>
    <definedName name="A" localSheetId="34">[31]!'[Macros Import].qbop'</definedName>
    <definedName name="a" localSheetId="41" hidden="1">[18]WB!#REF!</definedName>
    <definedName name="a" hidden="1">[18]WB!#REF!</definedName>
    <definedName name="a\V104" localSheetId="43">[25]QNEWLOR!#REF!</definedName>
    <definedName name="a\V104" localSheetId="45">[25]QNEWLOR!#REF!</definedName>
    <definedName name="a\V104" localSheetId="47">[25]QNEWLOR!#REF!</definedName>
    <definedName name="a\V104" localSheetId="41">[25]QNEWLOR!#REF!</definedName>
    <definedName name="a\V104">[25]QNEWLOR!#REF!</definedName>
    <definedName name="A_impresión_IM">'[32]ponder a y p '!$A$1:$N$50</definedName>
    <definedName name="aa" localSheetId="21" hidden="1">{FALSE,FALSE,-1.25,-15.5,484.5,276.75,FALSE,FALSE,TRUE,TRUE,0,12,#N/A,46,#N/A,2.93460490463215,15.35,1,FALSE,FALSE,3,TRUE,1,FALSE,100,"Swvu.PLA1.","ACwvu.PLA1.",#N/A,FALSE,FALSE,0,0,0,0,2,"","",TRUE,TRUE,FALSE,FALSE,1,60,#N/A,#N/A,FALSE,FALSE,FALSE,FALSE,FALSE,FALSE,FALSE,9,65532,65532,FALSE,FALSE,TRUE,TRUE,TRUE}</definedName>
    <definedName name="aa" localSheetId="24" hidden="1">{FALSE,FALSE,-1.25,-15.5,484.5,276.75,FALSE,FALSE,TRUE,TRUE,0,12,#N/A,46,#N/A,2.93460490463215,15.35,1,FALSE,FALSE,3,TRUE,1,FALSE,100,"Swvu.PLA1.","ACwvu.PLA1.",#N/A,FALSE,FALSE,0,0,0,0,2,"","",TRUE,TRUE,FALSE,FALSE,1,60,#N/A,#N/A,FALSE,FALSE,FALSE,FALSE,FALSE,FALSE,FALSE,9,65532,65532,FALSE,FALSE,TRUE,TRUE,TRUE}</definedName>
    <definedName name="aa" localSheetId="41"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21" hidden="1">{"Riqfin97",#N/A,FALSE,"Tran";"Riqfinpro",#N/A,FALSE,"Tran"}</definedName>
    <definedName name="aaa" localSheetId="24" hidden="1">{"Riqfin97",#N/A,FALSE,"Tran";"Riqfinpro",#N/A,FALSE,"Tran"}</definedName>
    <definedName name="AAA" localSheetId="32">#REF!</definedName>
    <definedName name="AAA" localSheetId="33">#REF!</definedName>
    <definedName name="AAA" localSheetId="34">#REF!</definedName>
    <definedName name="aaa" localSheetId="41" hidden="1">{"Riqfin97",#N/A,FALSE,"Tran";"Riqfinpro",#N/A,FALSE,"Tran"}</definedName>
    <definedName name="aaa" hidden="1">{"Riqfin97",#N/A,FALSE,"Tran";"Riqfinpro",#N/A,FALSE,"Tran"}</definedName>
    <definedName name="abu" localSheetId="21" hidden="1">{FALSE,FALSE,-1.25,-15.5,484.5,276.75,FALSE,FALSE,TRUE,TRUE,0,12,#N/A,46,#N/A,2.93460490463215,15.35,1,FALSE,FALSE,3,TRUE,1,FALSE,100,"Swvu.PLA1.","ACwvu.PLA1.",#N/A,FALSE,FALSE,0,0,0,0,2,"","",TRUE,TRUE,FALSE,FALSE,1,60,#N/A,#N/A,FALSE,FALSE,FALSE,FALSE,FALSE,FALSE,FALSE,9,65532,65532,FALSE,FALSE,TRUE,TRUE,TRUE}</definedName>
    <definedName name="abu" localSheetId="24" hidden="1">{FALSE,FALSE,-1.25,-15.5,484.5,276.75,FALSE,FALSE,TRUE,TRUE,0,12,#N/A,46,#N/A,2.93460490463215,15.35,1,FALSE,FALSE,3,TRUE,1,FALSE,100,"Swvu.PLA1.","ACwvu.PLA1.",#N/A,FALSE,FALSE,0,0,0,0,2,"","",TRUE,TRUE,FALSE,FALSE,1,60,#N/A,#N/A,FALSE,FALSE,FALSE,FALSE,FALSE,FALSE,FALSE,9,65532,65532,FALSE,FALSE,TRUE,TRUE,TRUE}</definedName>
    <definedName name="abu" localSheetId="41"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43">#REF!</definedName>
    <definedName name="abv" localSheetId="45">#REF!</definedName>
    <definedName name="abv" localSheetId="47">#REF!</definedName>
    <definedName name="abv" localSheetId="41">#REF!</definedName>
    <definedName name="abv">#REF!</definedName>
    <definedName name="abx" localSheetId="43">#REF!</definedName>
    <definedName name="abx" localSheetId="45">#REF!</definedName>
    <definedName name="abx" localSheetId="47">#REF!</definedName>
    <definedName name="abx" localSheetId="21">#REF!</definedName>
    <definedName name="abx" localSheetId="24">#REF!</definedName>
    <definedName name="abx" localSheetId="41">#REF!</definedName>
    <definedName name="abx">#REF!</definedName>
    <definedName name="AccessDatabase" hidden="1">"\\De2kp-42538\BOLETIN\Claga\CLAGA2000.mdb"</definedName>
    <definedName name="ACTIVATE" localSheetId="43">#REF!</definedName>
    <definedName name="ACTIVATE" localSheetId="45">#REF!</definedName>
    <definedName name="ACTIVATE" localSheetId="47">#REF!</definedName>
    <definedName name="ACTIVATE">#REF!</definedName>
    <definedName name="Actual" localSheetId="43">#REF!</definedName>
    <definedName name="Actual" localSheetId="45">#REF!</definedName>
    <definedName name="Actual" localSheetId="47">#REF!</definedName>
    <definedName name="Actual" localSheetId="21">#REF!</definedName>
    <definedName name="Actual" localSheetId="24">#REF!</definedName>
    <definedName name="Actual" localSheetId="41">#REF!</definedName>
    <definedName name="Actual">#REF!</definedName>
    <definedName name="ACUMULADO">#N/A</definedName>
    <definedName name="ACwvu.PLA1." localSheetId="43" hidden="1">'[33]COP FED'!#REF!</definedName>
    <definedName name="ACwvu.PLA1." localSheetId="45" hidden="1">'[33]COP FED'!#REF!</definedName>
    <definedName name="ACwvu.PLA1." localSheetId="47" hidden="1">'[33]COP FED'!#REF!</definedName>
    <definedName name="ACwvu.PLA1." localSheetId="21" hidden="1">'[33]COP FED'!#REF!</definedName>
    <definedName name="ACwvu.PLA1." localSheetId="24" hidden="1">'[33]COP FED'!#REF!</definedName>
    <definedName name="ACwvu.PLA1." localSheetId="41" hidden="1">'[33]COP FED'!#REF!</definedName>
    <definedName name="ACwvu.PLA1." hidden="1">'[33]COP FED'!#REF!</definedName>
    <definedName name="ACwvu.PLA2." hidden="1">'[33]COP FED'!$A$1:$N$49</definedName>
    <definedName name="ad" localSheetId="21" hidden="1">{"Riqfin97",#N/A,FALSE,"Tran";"Riqfinpro",#N/A,FALSE,"Tran"}</definedName>
    <definedName name="ad" localSheetId="24" hidden="1">{"Riqfin97",#N/A,FALSE,"Tran";"Riqfinpro",#N/A,FALSE,"Tran"}</definedName>
    <definedName name="ad" localSheetId="41" hidden="1">{"Riqfin97",#N/A,FALSE,"Tran";"Riqfinpro",#N/A,FALSE,"Tran"}</definedName>
    <definedName name="ad" hidden="1">{"Riqfin97",#N/A,FALSE,"Tran";"Riqfinpro",#N/A,FALSE,"Tran"}</definedName>
    <definedName name="adaD" localSheetId="43">#REF!</definedName>
    <definedName name="adaD" localSheetId="45">#REF!</definedName>
    <definedName name="adaD" localSheetId="47">#REF!</definedName>
    <definedName name="adaD" localSheetId="21">#REF!</definedName>
    <definedName name="adaD" localSheetId="24">#REF!</definedName>
    <definedName name="adaD" localSheetId="41">#REF!</definedName>
    <definedName name="adaD">#REF!</definedName>
    <definedName name="adrra" localSheetId="43">#REF!</definedName>
    <definedName name="adrra" localSheetId="45">#REF!</definedName>
    <definedName name="adrra" localSheetId="47">#REF!</definedName>
    <definedName name="adrra" localSheetId="21">#REF!</definedName>
    <definedName name="adrra" localSheetId="24">#REF!</definedName>
    <definedName name="adrra" localSheetId="41">#REF!</definedName>
    <definedName name="adrra">#REF!</definedName>
    <definedName name="adsadrr" localSheetId="43" hidden="1">#REF!</definedName>
    <definedName name="adsadrr" localSheetId="45" hidden="1">#REF!</definedName>
    <definedName name="adsadrr" localSheetId="47" hidden="1">#REF!</definedName>
    <definedName name="adsadrr" localSheetId="21" hidden="1">#REF!</definedName>
    <definedName name="adsadrr" localSheetId="24" hidden="1">#REF!</definedName>
    <definedName name="adsadrr" localSheetId="41" hidden="1">#REF!</definedName>
    <definedName name="adsadrr" hidden="1">#REF!</definedName>
    <definedName name="af" localSheetId="21" hidden="1">{"Tab1",#N/A,FALSE,"P";"Tab2",#N/A,FALSE,"P"}</definedName>
    <definedName name="af" localSheetId="24" hidden="1">{"Tab1",#N/A,FALSE,"P";"Tab2",#N/A,FALSE,"P"}</definedName>
    <definedName name="af" localSheetId="41" hidden="1">{"Tab1",#N/A,FALSE,"P";"Tab2",#N/A,FALSE,"P"}</definedName>
    <definedName name="af" hidden="1">{"Tab1",#N/A,FALSE,"P";"Tab2",#N/A,FALSE,"P"}</definedName>
    <definedName name="aff" localSheetId="21" hidden="1">{"Tab1",#N/A,FALSE,"P";"Tab2",#N/A,FALSE,"P"}</definedName>
    <definedName name="aff" localSheetId="24" hidden="1">{"Tab1",#N/A,FALSE,"P";"Tab2",#N/A,FALSE,"P"}</definedName>
    <definedName name="aff" localSheetId="41" hidden="1">{"Tab1",#N/A,FALSE,"P";"Tab2",#N/A,FALSE,"P"}</definedName>
    <definedName name="aff" hidden="1">{"Tab1",#N/A,FALSE,"P";"Tab2",#N/A,FALSE,"P"}</definedName>
    <definedName name="ag" localSheetId="21" hidden="1">{"Tab1",#N/A,FALSE,"P";"Tab2",#N/A,FALSE,"P"}</definedName>
    <definedName name="ag" localSheetId="24" hidden="1">{"Tab1",#N/A,FALSE,"P";"Tab2",#N/A,FALSE,"P"}</definedName>
    <definedName name="ag" localSheetId="41" hidden="1">{"Tab1",#N/A,FALSE,"P";"Tab2",#N/A,FALSE,"P"}</definedName>
    <definedName name="ag" hidden="1">{"Tab1",#N/A,FALSE,"P";"Tab2",#N/A,FALSE,"P"}</definedName>
    <definedName name="ah" localSheetId="21" hidden="1">{"Riqfin97",#N/A,FALSE,"Tran";"Riqfinpro",#N/A,FALSE,"Tran"}</definedName>
    <definedName name="ah" localSheetId="24" hidden="1">{"Riqfin97",#N/A,FALSE,"Tran";"Riqfinpro",#N/A,FALSE,"Tran"}</definedName>
    <definedName name="ah" localSheetId="41" hidden="1">{"Riqfin97",#N/A,FALSE,"Tran";"Riqfinpro",#N/A,FALSE,"Tran"}</definedName>
    <definedName name="ah" hidden="1">{"Riqfin97",#N/A,FALSE,"Tran";"Riqfinpro",#N/A,FALSE,"Tran"}</definedName>
    <definedName name="aj" localSheetId="21" hidden="1">{"Riqfin97",#N/A,FALSE,"Tran";"Riqfinpro",#N/A,FALSE,"Tran"}</definedName>
    <definedName name="aj" localSheetId="24" hidden="1">{"Riqfin97",#N/A,FALSE,"Tran";"Riqfinpro",#N/A,FALSE,"Tran"}</definedName>
    <definedName name="aj" localSheetId="41" hidden="1">{"Riqfin97",#N/A,FALSE,"Tran";"Riqfinpro",#N/A,FALSE,"Tran"}</definedName>
    <definedName name="aj" hidden="1">{"Riqfin97",#N/A,FALSE,"Tran";"Riqfinpro",#N/A,FALSE,"Tran"}</definedName>
    <definedName name="al" localSheetId="21" hidden="1">{"Riqfin97",#N/A,FALSE,"Tran";"Riqfinpro",#N/A,FALSE,"Tran"}</definedName>
    <definedName name="al" localSheetId="24" hidden="1">{"Riqfin97",#N/A,FALSE,"Tran";"Riqfinpro",#N/A,FALSE,"Tran"}</definedName>
    <definedName name="al" localSheetId="41" hidden="1">{"Riqfin97",#N/A,FALSE,"Tran";"Riqfinpro",#N/A,FALSE,"Tran"}</definedName>
    <definedName name="al" hidden="1">{"Riqfin97",#N/A,FALSE,"Tran";"Riqfinpro",#N/A,FALSE,"Tran"}</definedName>
    <definedName name="alj" localSheetId="21" hidden="1">{"Riqfin97",#N/A,FALSE,"Tran";"Riqfinpro",#N/A,FALSE,"Tran"}</definedName>
    <definedName name="alj" localSheetId="24" hidden="1">{"Riqfin97",#N/A,FALSE,"Tran";"Riqfinpro",#N/A,FALSE,"Tran"}</definedName>
    <definedName name="alj" localSheetId="41" hidden="1">{"Riqfin97",#N/A,FALSE,"Tran";"Riqfinpro",#N/A,FALSE,"Tran"}</definedName>
    <definedName name="alj" hidden="1">{"Riqfin97",#N/A,FALSE,"Tran";"Riqfinpro",#N/A,FALSE,"Tran"}</definedName>
    <definedName name="ALL">'[1]Imp:DSA output'!$C$9:$R$464</definedName>
    <definedName name="ALLBIRR" localSheetId="43">#REF!</definedName>
    <definedName name="ALLBIRR" localSheetId="45">#REF!</definedName>
    <definedName name="ALLBIRR" localSheetId="47">#REF!</definedName>
    <definedName name="ALLBIRR" localSheetId="21">#REF!</definedName>
    <definedName name="ALLBIRR" localSheetId="24">#REF!</definedName>
    <definedName name="ALLBIRR" localSheetId="41">#REF!</definedName>
    <definedName name="ALLBIRR">#REF!</definedName>
    <definedName name="AllData" localSheetId="43">#REF!</definedName>
    <definedName name="AllData" localSheetId="45">#REF!</definedName>
    <definedName name="AllData" localSheetId="47">#REF!</definedName>
    <definedName name="AllData" localSheetId="21">#REF!</definedName>
    <definedName name="AllData" localSheetId="24">#REF!</definedName>
    <definedName name="AllData" localSheetId="41">#REF!</definedName>
    <definedName name="AllData">#REF!</definedName>
    <definedName name="ALLSDR" localSheetId="43">#REF!</definedName>
    <definedName name="ALLSDR" localSheetId="45">#REF!</definedName>
    <definedName name="ALLSDR" localSheetId="47">#REF!</definedName>
    <definedName name="ALLSDR" localSheetId="21">#REF!</definedName>
    <definedName name="ALLSDR" localSheetId="24">#REF!</definedName>
    <definedName name="ALLSDR" localSheetId="41">#REF!</definedName>
    <definedName name="ALLSDR">#REF!</definedName>
    <definedName name="alpha">'[34]Int rate table spreads'!$C$7</definedName>
    <definedName name="AMORTI" localSheetId="43">#REF!</definedName>
    <definedName name="AMORTI" localSheetId="45">#REF!</definedName>
    <definedName name="AMORTI" localSheetId="47">#REF!</definedName>
    <definedName name="AMORTI" localSheetId="21">#REF!</definedName>
    <definedName name="AMORTI" localSheetId="24">#REF!</definedName>
    <definedName name="AMORTI" localSheetId="41">#REF!</definedName>
    <definedName name="AMORTI">#REF!</definedName>
    <definedName name="ANEXO2" localSheetId="43">[35]BCP!#REF!</definedName>
    <definedName name="ANEXO2" localSheetId="45">[35]BCP!#REF!</definedName>
    <definedName name="ANEXO2" localSheetId="47">[35]BCP!#REF!</definedName>
    <definedName name="ANEXO2">[35]BCP!#REF!</definedName>
    <definedName name="ANEXO3">#N/A</definedName>
    <definedName name="ANEXO4">#N/A</definedName>
    <definedName name="ANEXO5">#N/A</definedName>
    <definedName name="ANEXO6">#N/A</definedName>
    <definedName name="apigraphs">#N/A</definedName>
    <definedName name="appendix">[25]QNEWLOR!$J$3:$AU$7,[25]QNEWLOR!$J$21:$AU$77,[25]QNEWLOR!$J$91:$AU$149</definedName>
    <definedName name="AREACONSTRUCCIO" localSheetId="43">#REF!</definedName>
    <definedName name="AREACONSTRUCCIO" localSheetId="45">#REF!</definedName>
    <definedName name="AREACONSTRUCCIO" localSheetId="47">#REF!</definedName>
    <definedName name="AREACONSTRUCCIO">#REF!</definedName>
    <definedName name="as" localSheetId="43" hidden="1">'[36]Fax a enviar'!#REF!</definedName>
    <definedName name="as" localSheetId="45" hidden="1">'[36]Fax a enviar'!#REF!</definedName>
    <definedName name="as" localSheetId="47" hidden="1">'[36]Fax a enviar'!#REF!</definedName>
    <definedName name="as" localSheetId="24" hidden="1">'[36]Fax a enviar'!#REF!</definedName>
    <definedName name="as" localSheetId="41" hidden="1">'[36]Fax a enviar'!#REF!</definedName>
    <definedName name="as" hidden="1">'[36]Fax a enviar'!#REF!</definedName>
    <definedName name="ASAU" localSheetId="43">#REF!</definedName>
    <definedName name="ASAU" localSheetId="45">#REF!</definedName>
    <definedName name="ASAU" localSheetId="47">#REF!</definedName>
    <definedName name="ASAU" localSheetId="21">#REF!</definedName>
    <definedName name="ASAU" localSheetId="24">#REF!</definedName>
    <definedName name="ASAU" localSheetId="41">#REF!</definedName>
    <definedName name="ASAU">#REF!</definedName>
    <definedName name="ASAU1" localSheetId="43">#REF!</definedName>
    <definedName name="ASAU1" localSheetId="45">#REF!</definedName>
    <definedName name="ASAU1" localSheetId="47">#REF!</definedName>
    <definedName name="ASAU1" localSheetId="21">#REF!</definedName>
    <definedName name="ASAU1" localSheetId="24">#REF!</definedName>
    <definedName name="ASAU1" localSheetId="41">#REF!</definedName>
    <definedName name="ASAU1">#REF!</definedName>
    <definedName name="asd" localSheetId="43">#REF!</definedName>
    <definedName name="asd" localSheetId="45">#REF!</definedName>
    <definedName name="asd" localSheetId="47">#REF!</definedName>
    <definedName name="asd" localSheetId="21">#REF!</definedName>
    <definedName name="asd" localSheetId="24">#REF!</definedName>
    <definedName name="asd" localSheetId="32">'[37]SPNF Acuerdo Incl. Int.'!asd</definedName>
    <definedName name="asd" localSheetId="33">'[37]SPNF Acuerdo Incl. Int.'!asd</definedName>
    <definedName name="asd" localSheetId="34">'[37]SPNF Acuerdo Incl. Int.'!asd</definedName>
    <definedName name="asd" localSheetId="41">#REF!</definedName>
    <definedName name="asd">#REF!</definedName>
    <definedName name="asdrae" localSheetId="43" hidden="1">#REF!</definedName>
    <definedName name="asdrae" localSheetId="45" hidden="1">#REF!</definedName>
    <definedName name="asdrae" localSheetId="47" hidden="1">#REF!</definedName>
    <definedName name="asdrae" localSheetId="21" hidden="1">#REF!</definedName>
    <definedName name="asdrae" localSheetId="24" hidden="1">#REF!</definedName>
    <definedName name="asdrae" localSheetId="41" hidden="1">#REF!</definedName>
    <definedName name="asdrae" hidden="1">#REF!</definedName>
    <definedName name="asdrra" localSheetId="43">#REF!</definedName>
    <definedName name="asdrra" localSheetId="45">#REF!</definedName>
    <definedName name="asdrra" localSheetId="47">#REF!</definedName>
    <definedName name="asdrra" localSheetId="21">#REF!</definedName>
    <definedName name="asdrra" localSheetId="24">#REF!</definedName>
    <definedName name="asdrra" localSheetId="41">#REF!</definedName>
    <definedName name="asdrra">#REF!</definedName>
    <definedName name="ase" localSheetId="43">#REF!</definedName>
    <definedName name="ase" localSheetId="45">#REF!</definedName>
    <definedName name="ase" localSheetId="47">#REF!</definedName>
    <definedName name="ase" localSheetId="21">#REF!</definedName>
    <definedName name="ase" localSheetId="24">#REF!</definedName>
    <definedName name="ase" localSheetId="41">#REF!</definedName>
    <definedName name="ase">#REF!</definedName>
    <definedName name="aser" localSheetId="43">#REF!</definedName>
    <definedName name="aser" localSheetId="45">#REF!</definedName>
    <definedName name="aser" localSheetId="47">#REF!</definedName>
    <definedName name="aser" localSheetId="21">#REF!</definedName>
    <definedName name="aser" localSheetId="24">#REF!</definedName>
    <definedName name="aser" localSheetId="41">#REF!</definedName>
    <definedName name="aser">#REF!</definedName>
    <definedName name="ASO" localSheetId="43">#REF!</definedName>
    <definedName name="ASO" localSheetId="45">#REF!</definedName>
    <definedName name="ASO" localSheetId="47">#REF!</definedName>
    <definedName name="ASO">#REF!</definedName>
    <definedName name="asraa" localSheetId="43">#REF!</definedName>
    <definedName name="asraa" localSheetId="45">#REF!</definedName>
    <definedName name="asraa" localSheetId="47">#REF!</definedName>
    <definedName name="asraa" localSheetId="21">#REF!</definedName>
    <definedName name="asraa" localSheetId="24">#REF!</definedName>
    <definedName name="asraa" localSheetId="41">#REF!</definedName>
    <definedName name="asraa">#REF!</definedName>
    <definedName name="asrraa44" localSheetId="43">#REF!</definedName>
    <definedName name="asrraa44" localSheetId="45">#REF!</definedName>
    <definedName name="asrraa44" localSheetId="47">#REF!</definedName>
    <definedName name="asrraa44" localSheetId="21">#REF!</definedName>
    <definedName name="asrraa44" localSheetId="24">#REF!</definedName>
    <definedName name="asrraa44" localSheetId="41">#REF!</definedName>
    <definedName name="asrraa44">#REF!</definedName>
    <definedName name="ass">#N/A</definedName>
    <definedName name="ASSUM" localSheetId="43">#REF!</definedName>
    <definedName name="ASSUM" localSheetId="45">#REF!</definedName>
    <definedName name="ASSUM" localSheetId="47">#REF!</definedName>
    <definedName name="ASSUM" localSheetId="21">#REF!</definedName>
    <definedName name="ASSUM" localSheetId="24">#REF!</definedName>
    <definedName name="ASSUM" localSheetId="41">#REF!</definedName>
    <definedName name="ASSUM">#REF!</definedName>
    <definedName name="atlantic">[38]nonopec!$D$424:$D$433</definedName>
    <definedName name="atrade" localSheetId="43">[15]!atrade</definedName>
    <definedName name="atrade" localSheetId="45">[15]!atrade</definedName>
    <definedName name="atrade" localSheetId="47">[15]!atrade</definedName>
    <definedName name="atrade">[15]!atrade</definedName>
    <definedName name="AUS" localSheetId="43">#REF!</definedName>
    <definedName name="AUS" localSheetId="45">#REF!</definedName>
    <definedName name="AUS" localSheetId="47">#REF!</definedName>
    <definedName name="AUS" localSheetId="21">#REF!</definedName>
    <definedName name="AUS" localSheetId="24">#REF!</definedName>
    <definedName name="AUS" localSheetId="41">#REF!</definedName>
    <definedName name="AUS">#REF!</definedName>
    <definedName name="Average_Daily_Depreciation">'[39]Inter-Bank'!$G$5</definedName>
    <definedName name="Average_Weekly_Depreciation">'[39]Inter-Bank'!$K$5</definedName>
    <definedName name="Average_Weekly_Inter_Bank_Exchange_Rate">'[39]Inter-Bank'!$H$5</definedName>
    <definedName name="AVISO" localSheetId="43">#REF!</definedName>
    <definedName name="AVISO" localSheetId="45">#REF!</definedName>
    <definedName name="AVISO" localSheetId="47">#REF!</definedName>
    <definedName name="AVISO" localSheetId="21">#REF!</definedName>
    <definedName name="AVISO" localSheetId="24">#REF!</definedName>
    <definedName name="AVISO" localSheetId="41">#REF!</definedName>
    <definedName name="AVISO">#REF!</definedName>
    <definedName name="B" localSheetId="43">#REF!</definedName>
    <definedName name="B" localSheetId="45">#REF!</definedName>
    <definedName name="B" localSheetId="47">#REF!</definedName>
    <definedName name="B" localSheetId="21">#REF!</definedName>
    <definedName name="B" localSheetId="24">#REF!</definedName>
    <definedName name="B" localSheetId="41">#REF!</definedName>
    <definedName name="B">#REF!</definedName>
    <definedName name="BAL" localSheetId="43">#REF!</definedName>
    <definedName name="BAL" localSheetId="45">#REF!</definedName>
    <definedName name="BAL" localSheetId="47">#REF!</definedName>
    <definedName name="BAL">#REF!</definedName>
    <definedName name="bALANCE" localSheetId="21" hidden="1">{"Minpmon",#N/A,FALSE,"Monthinput"}</definedName>
    <definedName name="bALANCE" localSheetId="24" hidden="1">{"Minpmon",#N/A,FALSE,"Monthinput"}</definedName>
    <definedName name="bALANCE" localSheetId="41" hidden="1">{"Minpmon",#N/A,FALSE,"Monthinput"}</definedName>
    <definedName name="bALANCE" hidden="1">{"Minpmon",#N/A,FALSE,"Monthinput"}</definedName>
    <definedName name="BANCOS" localSheetId="43">#REF!</definedName>
    <definedName name="BANCOS" localSheetId="45">#REF!</definedName>
    <definedName name="BANCOS" localSheetId="47">#REF!</definedName>
    <definedName name="BANCOS" localSheetId="21">#REF!</definedName>
    <definedName name="BANCOS" localSheetId="24">#REF!</definedName>
    <definedName name="BANCOS" localSheetId="41">#REF!</definedName>
    <definedName name="BANCOS">#REF!</definedName>
    <definedName name="Batumi_debt" localSheetId="43">#REF!</definedName>
    <definedName name="Batumi_debt" localSheetId="45">#REF!</definedName>
    <definedName name="Batumi_debt" localSheetId="47">#REF!</definedName>
    <definedName name="Batumi_debt">#REF!</definedName>
    <definedName name="bb" localSheetId="21" hidden="1">{"Riqfin97",#N/A,FALSE,"Tran";"Riqfinpro",#N/A,FALSE,"Tran"}</definedName>
    <definedName name="bb" localSheetId="24" hidden="1">{"Riqfin97",#N/A,FALSE,"Tran";"Riqfinpro",#N/A,FALSE,"Tran"}</definedName>
    <definedName name="bb" localSheetId="41" hidden="1">{"Riqfin97",#N/A,FALSE,"Tran";"Riqfinpro",#N/A,FALSE,"Tran"}</definedName>
    <definedName name="bb" hidden="1">{"Riqfin97",#N/A,FALSE,"Tran";"Riqfinpro",#N/A,FALSE,"Tran"}</definedName>
    <definedName name="BBB" localSheetId="43">#REF!</definedName>
    <definedName name="BBB" localSheetId="45">#REF!</definedName>
    <definedName name="BBB" localSheetId="47">#REF!</definedName>
    <definedName name="BBB">#REF!</definedName>
    <definedName name="bbbb" localSheetId="21" hidden="1">{"Minpmon",#N/A,FALSE,"Monthinput"}</definedName>
    <definedName name="bbbb" localSheetId="24" hidden="1">{"Minpmon",#N/A,FALSE,"Monthinput"}</definedName>
    <definedName name="bbbb" localSheetId="41" hidden="1">{"Minpmon",#N/A,FALSE,"Monthinput"}</definedName>
    <definedName name="bbbb" hidden="1">{"Minpmon",#N/A,FALSE,"Monthinput"}</definedName>
    <definedName name="bbbbbbbbbbbbb" localSheetId="21" hidden="1">{"Tab1",#N/A,FALSE,"P";"Tab2",#N/A,FALSE,"P"}</definedName>
    <definedName name="bbbbbbbbbbbbb" localSheetId="24" hidden="1">{"Tab1",#N/A,FALSE,"P";"Tab2",#N/A,FALSE,"P"}</definedName>
    <definedName name="bbbbbbbbbbbbb" localSheetId="41" hidden="1">{"Tab1",#N/A,FALSE,"P";"Tab2",#N/A,FALSE,"P"}</definedName>
    <definedName name="bbbbbbbbbbbbb" hidden="1">{"Tab1",#N/A,FALSE,"P";"Tab2",#N/A,FALSE,"P"}</definedName>
    <definedName name="BC" localSheetId="43">#REF!</definedName>
    <definedName name="BC" localSheetId="45">#REF!</definedName>
    <definedName name="BC" localSheetId="47">#REF!</definedName>
    <definedName name="BC" localSheetId="21">#REF!</definedName>
    <definedName name="BC" localSheetId="24">#REF!</definedName>
    <definedName name="bc" localSheetId="32" hidden="1">'[5]Crédito SPNF (fiscal)'!#REF!</definedName>
    <definedName name="bc" localSheetId="33" hidden="1">'[5]Crédito SPNF (fiscal)'!#REF!</definedName>
    <definedName name="bc" localSheetId="34" hidden="1">'[5]Crédito SPNF (fiscal)'!#REF!</definedName>
    <definedName name="BC" localSheetId="41">#REF!</definedName>
    <definedName name="BC">#REF!</definedName>
    <definedName name="BCA">#N/A</definedName>
    <definedName name="BCA_GDP">#N/A</definedName>
    <definedName name="BCA_NGDP" localSheetId="43">#REF!</definedName>
    <definedName name="BCA_NGDP" localSheetId="45">#REF!</definedName>
    <definedName name="BCA_NGDP" localSheetId="47">#REF!</definedName>
    <definedName name="BCA_NGDP">#REF!</definedName>
    <definedName name="BCH" localSheetId="43">#REF!</definedName>
    <definedName name="BCH" localSheetId="45">#REF!</definedName>
    <definedName name="BCH" localSheetId="47">#REF!</definedName>
    <definedName name="BCH">#REF!</definedName>
    <definedName name="BCH_10G" localSheetId="43">#REF!</definedName>
    <definedName name="BCH_10G" localSheetId="45">#REF!</definedName>
    <definedName name="BCH_10G" localSheetId="47">#REF!</definedName>
    <definedName name="BCH_10G">#REF!</definedName>
    <definedName name="BCH_10R" localSheetId="43">#REF!</definedName>
    <definedName name="BCH_10R" localSheetId="45">#REF!</definedName>
    <definedName name="BCH_10R" localSheetId="47">#REF!</definedName>
    <definedName name="BCH_10R">#REF!</definedName>
    <definedName name="Bcos_Com_20G" localSheetId="43">#REF!</definedName>
    <definedName name="Bcos_Com_20G" localSheetId="45">#REF!</definedName>
    <definedName name="Bcos_Com_20G" localSheetId="47">#REF!</definedName>
    <definedName name="Bcos_Com_20G">#REF!</definedName>
    <definedName name="Bcos_Com20R" localSheetId="43">#REF!</definedName>
    <definedName name="Bcos_Com20R" localSheetId="45">#REF!</definedName>
    <definedName name="Bcos_Com20R" localSheetId="47">#REF!</definedName>
    <definedName name="Bcos_Com20R">#REF!</definedName>
    <definedName name="BCRD15" localSheetId="43" hidden="1">'[5]Crédito SPNF (fiscal)'!#REF!</definedName>
    <definedName name="BCRD15" localSheetId="45" hidden="1">'[5]Crédito SPNF (fiscal)'!#REF!</definedName>
    <definedName name="BCRD15" localSheetId="47" hidden="1">'[5]Crédito SPNF (fiscal)'!#REF!</definedName>
    <definedName name="BCRD15" hidden="1">'[5]Crédito SPNF (fiscal)'!#REF!</definedName>
    <definedName name="BE">#N/A</definedName>
    <definedName name="BEA" localSheetId="43">#REF!</definedName>
    <definedName name="BEA" localSheetId="45">#REF!</definedName>
    <definedName name="BEA" localSheetId="47">#REF!</definedName>
    <definedName name="BEA">#REF!</definedName>
    <definedName name="BEAI">#N/A</definedName>
    <definedName name="BEAIB">#N/A</definedName>
    <definedName name="BEAIG">#N/A</definedName>
    <definedName name="BEAP">#N/A</definedName>
    <definedName name="BEAPB">#N/A</definedName>
    <definedName name="BEAPG">#N/A</definedName>
    <definedName name="BED" localSheetId="43">#REF!</definedName>
    <definedName name="BED" localSheetId="45">#REF!</definedName>
    <definedName name="BED" localSheetId="47">#REF!</definedName>
    <definedName name="BED">#REF!</definedName>
    <definedName name="BED_6" localSheetId="43">#REF!</definedName>
    <definedName name="BED_6" localSheetId="45">#REF!</definedName>
    <definedName name="BED_6" localSheetId="47">#REF!</definedName>
    <definedName name="BED_6">#REF!</definedName>
    <definedName name="BEO" localSheetId="43">#REF!</definedName>
    <definedName name="BEO" localSheetId="45">#REF!</definedName>
    <definedName name="BEO" localSheetId="47">#REF!</definedName>
    <definedName name="BEO">#REF!</definedName>
    <definedName name="BER" localSheetId="43">#REF!</definedName>
    <definedName name="BER" localSheetId="45">#REF!</definedName>
    <definedName name="BER" localSheetId="47">#REF!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43">#REF!</definedName>
    <definedName name="BFD" localSheetId="45">#REF!</definedName>
    <definedName name="BFD" localSheetId="47">#REF!</definedName>
    <definedName name="BFD">#REF!</definedName>
    <definedName name="BFDA" localSheetId="43">#REF!</definedName>
    <definedName name="BFDA" localSheetId="45">#REF!</definedName>
    <definedName name="BFDA" localSheetId="47">#REF!</definedName>
    <definedName name="BFDA">#REF!</definedName>
    <definedName name="BFDI" localSheetId="43">#REF!</definedName>
    <definedName name="BFDI" localSheetId="45">#REF!</definedName>
    <definedName name="BFDI" localSheetId="47">#REF!</definedName>
    <definedName name="BFDI">#REF!</definedName>
    <definedName name="BFDIL" localSheetId="43">#REF!</definedName>
    <definedName name="BFDIL" localSheetId="45">#REF!</definedName>
    <definedName name="BFDIL" localSheetId="47">#REF!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 localSheetId="43">[40]!BFLD_DF</definedName>
    <definedName name="BFLD_DF" localSheetId="45">[40]!BFLD_DF</definedName>
    <definedName name="BFLD_DF" localSheetId="47">[40]!BFLD_DF</definedName>
    <definedName name="BFLD_DF">[40]!BFLD_DF</definedName>
    <definedName name="BFLD_DF1">#N/A</definedName>
    <definedName name="BFLG">#N/A</definedName>
    <definedName name="BFLG_D">#N/A</definedName>
    <definedName name="BFLG_DF">#N/A</definedName>
    <definedName name="BFO" localSheetId="43">#REF!</definedName>
    <definedName name="BFO" localSheetId="45">#REF!</definedName>
    <definedName name="BFO" localSheetId="47">#REF!</definedName>
    <definedName name="BFO">#REF!</definedName>
    <definedName name="BFOA" localSheetId="43">#REF!</definedName>
    <definedName name="BFOA" localSheetId="45">#REF!</definedName>
    <definedName name="BFOA" localSheetId="47">#REF!</definedName>
    <definedName name="BFOA">#REF!</definedName>
    <definedName name="BFOAG" localSheetId="43">#REF!</definedName>
    <definedName name="BFOAG" localSheetId="45">#REF!</definedName>
    <definedName name="BFOAG" localSheetId="47">#REF!</definedName>
    <definedName name="BFOAG">#REF!</definedName>
    <definedName name="BFOL" localSheetId="43">#REF!</definedName>
    <definedName name="BFOL" localSheetId="45">#REF!</definedName>
    <definedName name="BFOL" localSheetId="47">#REF!</definedName>
    <definedName name="BFOL">#REF!</definedName>
    <definedName name="BFOL_B" localSheetId="43">#REF!</definedName>
    <definedName name="BFOL_B" localSheetId="45">#REF!</definedName>
    <definedName name="BFOL_B" localSheetId="47">#REF!</definedName>
    <definedName name="BFOL_B">#REF!</definedName>
    <definedName name="BFOL_G" localSheetId="43">#REF!</definedName>
    <definedName name="BFOL_G" localSheetId="45">#REF!</definedName>
    <definedName name="BFOL_G" localSheetId="47">#REF!</definedName>
    <definedName name="BFOL_G">#REF!</definedName>
    <definedName name="BFOL_L" localSheetId="43">#REF!</definedName>
    <definedName name="BFOL_L" localSheetId="45">#REF!</definedName>
    <definedName name="BFOL_L" localSheetId="47">#REF!</definedName>
    <definedName name="BFOL_L">#REF!</definedName>
    <definedName name="BFOL_O" localSheetId="43">#REF!</definedName>
    <definedName name="BFOL_O" localSheetId="45">#REF!</definedName>
    <definedName name="BFOL_O" localSheetId="47">#REF!</definedName>
    <definedName name="BFOL_O">#REF!</definedName>
    <definedName name="BFOL_S" localSheetId="43">#REF!</definedName>
    <definedName name="BFOL_S" localSheetId="45">#REF!</definedName>
    <definedName name="BFOL_S" localSheetId="47">#REF!</definedName>
    <definedName name="BFOL_S">#REF!</definedName>
    <definedName name="BFOLB" localSheetId="43">#REF!</definedName>
    <definedName name="BFOLB" localSheetId="45">#REF!</definedName>
    <definedName name="BFOLB" localSheetId="47">#REF!</definedName>
    <definedName name="BFOLB">#REF!</definedName>
    <definedName name="BFOLG_L" localSheetId="43">#REF!</definedName>
    <definedName name="BFOLG_L" localSheetId="45">#REF!</definedName>
    <definedName name="BFOLG_L" localSheetId="47">#REF!</definedName>
    <definedName name="BFOLG_L">#REF!</definedName>
    <definedName name="BFP" localSheetId="43">#REF!</definedName>
    <definedName name="BFP" localSheetId="45">#REF!</definedName>
    <definedName name="BFP" localSheetId="47">#REF!</definedName>
    <definedName name="BFP">#REF!</definedName>
    <definedName name="BFPA" localSheetId="43">#REF!</definedName>
    <definedName name="BFPA" localSheetId="45">#REF!</definedName>
    <definedName name="BFPA" localSheetId="47">#REF!</definedName>
    <definedName name="BFPA">#REF!</definedName>
    <definedName name="BFPAG" localSheetId="43">#REF!</definedName>
    <definedName name="BFPAG" localSheetId="45">#REF!</definedName>
    <definedName name="BFPAG" localSheetId="47">#REF!</definedName>
    <definedName name="BFPAG">#REF!</definedName>
    <definedName name="BFPL" localSheetId="43">#REF!</definedName>
    <definedName name="BFPL" localSheetId="45">#REF!</definedName>
    <definedName name="BFPL" localSheetId="47">#REF!</definedName>
    <definedName name="BFPL">#REF!</definedName>
    <definedName name="BFPLBN" localSheetId="43">#REF!</definedName>
    <definedName name="BFPLBN" localSheetId="45">#REF!</definedName>
    <definedName name="BFPLBN" localSheetId="47">#REF!</definedName>
    <definedName name="BFPLBN">#REF!</definedName>
    <definedName name="BFPLD" localSheetId="43">#REF!</definedName>
    <definedName name="BFPLD" localSheetId="45">#REF!</definedName>
    <definedName name="BFPLD" localSheetId="47">#REF!</definedName>
    <definedName name="BFPLD">#REF!</definedName>
    <definedName name="BFPLD_G" localSheetId="43">#REF!</definedName>
    <definedName name="BFPLD_G" localSheetId="45">#REF!</definedName>
    <definedName name="BFPLD_G" localSheetId="47">#REF!</definedName>
    <definedName name="BFPLD_G">#REF!</definedName>
    <definedName name="BFPLE" localSheetId="43">#REF!</definedName>
    <definedName name="BFPLE" localSheetId="45">#REF!</definedName>
    <definedName name="BFPLE" localSheetId="47">#REF!</definedName>
    <definedName name="BFPLE">#REF!</definedName>
    <definedName name="BFPLE_G" localSheetId="43">#REF!</definedName>
    <definedName name="BFPLE_G" localSheetId="45">#REF!</definedName>
    <definedName name="BFPLE_G" localSheetId="47">#REF!</definedName>
    <definedName name="BFPLE_G">#REF!</definedName>
    <definedName name="BFPLMM" localSheetId="43">#REF!</definedName>
    <definedName name="BFPLMM" localSheetId="45">#REF!</definedName>
    <definedName name="BFPLMM" localSheetId="47">#REF!</definedName>
    <definedName name="BFPLMM">#REF!</definedName>
    <definedName name="BFRA">#N/A</definedName>
    <definedName name="BFUND" localSheetId="43">#REF!</definedName>
    <definedName name="BFUND" localSheetId="45">#REF!</definedName>
    <definedName name="BFUND" localSheetId="47">#REF!</definedName>
    <definedName name="BFUND">#REF!</definedName>
    <definedName name="BGS" localSheetId="43">#REF!</definedName>
    <definedName name="BGS" localSheetId="45">#REF!</definedName>
    <definedName name="BGS" localSheetId="47">#REF!</definedName>
    <definedName name="BGS">#REF!</definedName>
    <definedName name="BI">#N/A</definedName>
    <definedName name="BIP" localSheetId="43">#REF!</definedName>
    <definedName name="BIP" localSheetId="45">#REF!</definedName>
    <definedName name="BIP" localSheetId="47">#REF!</definedName>
    <definedName name="BIP">#REF!</definedName>
    <definedName name="BK">#N/A</definedName>
    <definedName name="BKF">#N/A</definedName>
    <definedName name="BKFA" localSheetId="43">#REF!</definedName>
    <definedName name="BKFA" localSheetId="45">#REF!</definedName>
    <definedName name="BKFA" localSheetId="47">#REF!</definedName>
    <definedName name="BKFA">#REF!</definedName>
    <definedName name="BKO" localSheetId="43">#REF!</definedName>
    <definedName name="BKO" localSheetId="45">#REF!</definedName>
    <definedName name="BKO" localSheetId="47">#REF!</definedName>
    <definedName name="BKO">#REF!</definedName>
    <definedName name="bla" localSheetId="43" hidden="1">#REF!</definedName>
    <definedName name="bla" localSheetId="45" hidden="1">#REF!</definedName>
    <definedName name="bla" localSheetId="47" hidden="1">#REF!</definedName>
    <definedName name="bla" localSheetId="21" hidden="1">#REF!</definedName>
    <definedName name="bla" localSheetId="24" hidden="1">#REF!</definedName>
    <definedName name="bla" localSheetId="41" hidden="1">#REF!</definedName>
    <definedName name="bla" hidden="1">#REF!</definedName>
    <definedName name="BLPH1" hidden="1">'[41]Ex rate bloom'!$A$4</definedName>
    <definedName name="BLPH2" hidden="1">'[41]Ex rate bloom'!$D$4</definedName>
    <definedName name="BLPH3" hidden="1">'[41]Ex rate bloom'!$G$4</definedName>
    <definedName name="BLPH4" hidden="1">'[41]Ex rate bloom'!$J$4</definedName>
    <definedName name="BLPH5" hidden="1">'[41]Ex rate bloom'!$M$4</definedName>
    <definedName name="BLPH6" hidden="1">'[41]Ex rate bloom'!$P$4</definedName>
    <definedName name="BLPH7" hidden="1">'[41]Ex rate bloom'!$S$4</definedName>
    <definedName name="BLPH8" hidden="1">'[41]Ex rate bloom'!$V$4</definedName>
    <definedName name="BM" localSheetId="43">#REF!</definedName>
    <definedName name="BM" localSheetId="45">#REF!</definedName>
    <definedName name="BM" localSheetId="47">#REF!</definedName>
    <definedName name="BM">#REF!</definedName>
    <definedName name="BMG">[42]Q6!$E$28:$AH$28</definedName>
    <definedName name="BMII">#N/A</definedName>
    <definedName name="BMII_7" localSheetId="43">#REF!</definedName>
    <definedName name="BMII_7" localSheetId="45">#REF!</definedName>
    <definedName name="BMII_7" localSheetId="47">#REF!</definedName>
    <definedName name="BMII_7">#REF!</definedName>
    <definedName name="BMIIB">#N/A</definedName>
    <definedName name="BMIIG">#N/A</definedName>
    <definedName name="BMS" localSheetId="43">#REF!</definedName>
    <definedName name="BMS" localSheetId="45">#REF!</definedName>
    <definedName name="BMS" localSheetId="47">#REF!</definedName>
    <definedName name="BMS">#REF!</definedName>
    <definedName name="BOG" localSheetId="43">#REF!</definedName>
    <definedName name="BOG" localSheetId="45">#REF!</definedName>
    <definedName name="BOG" localSheetId="47">#REF!</definedName>
    <definedName name="BOG" localSheetId="21">#REF!</definedName>
    <definedName name="BOG" localSheetId="24">#REF!</definedName>
    <definedName name="BOG" localSheetId="41">#REF!</definedName>
    <definedName name="BOG">#REF!</definedName>
    <definedName name="BOLETIN" localSheetId="43">[35]BCP!#REF!</definedName>
    <definedName name="BOLETIN" localSheetId="45">[35]BCP!#REF!</definedName>
    <definedName name="BOLETIN" localSheetId="47">[35]BCP!#REF!</definedName>
    <definedName name="BOLETIN">[35]BCP!#REF!</definedName>
    <definedName name="BOP">#N/A</definedName>
    <definedName name="BOPUSD" localSheetId="43">#REF!</definedName>
    <definedName name="BOPUSD" localSheetId="45">#REF!</definedName>
    <definedName name="BOPUSD" localSheetId="47">#REF!</definedName>
    <definedName name="BOPUSD">#REF!</definedName>
    <definedName name="BRASS" localSheetId="43">#REF!</definedName>
    <definedName name="BRASS" localSheetId="45">#REF!</definedName>
    <definedName name="BRASS" localSheetId="47">#REF!</definedName>
    <definedName name="BRASS">#REF!</definedName>
    <definedName name="BRASS_1" localSheetId="43">#REF!</definedName>
    <definedName name="BRASS_1" localSheetId="45">#REF!</definedName>
    <definedName name="BRASS_1" localSheetId="47">#REF!</definedName>
    <definedName name="BRASS_1">#REF!</definedName>
    <definedName name="BRASS_6" localSheetId="43">#REF!</definedName>
    <definedName name="BRASS_6" localSheetId="45">#REF!</definedName>
    <definedName name="BRASS_6" localSheetId="47">#REF!</definedName>
    <definedName name="BRASS_6">#REF!</definedName>
    <definedName name="BS" localSheetId="43">#REF!</definedName>
    <definedName name="BS" localSheetId="45">#REF!</definedName>
    <definedName name="BS" localSheetId="47">#REF!</definedName>
    <definedName name="BS" localSheetId="21">#REF!</definedName>
    <definedName name="BS" localSheetId="24">#REF!</definedName>
    <definedName name="BS" localSheetId="41">#REF!</definedName>
    <definedName name="BS">#REF!</definedName>
    <definedName name="BS1A" localSheetId="43">#REF!</definedName>
    <definedName name="BS1A" localSheetId="45">#REF!</definedName>
    <definedName name="BS1A" localSheetId="47">#REF!</definedName>
    <definedName name="BS1A" localSheetId="21">#REF!</definedName>
    <definedName name="BS1A" localSheetId="24">#REF!</definedName>
    <definedName name="BS1A" localSheetId="41">#REF!</definedName>
    <definedName name="BS1A">#REF!</definedName>
    <definedName name="BTR" localSheetId="43">#REF!</definedName>
    <definedName name="BTR" localSheetId="45">#REF!</definedName>
    <definedName name="BTR" localSheetId="47">#REF!</definedName>
    <definedName name="BTR">#REF!</definedName>
    <definedName name="BTRG" localSheetId="43">#REF!</definedName>
    <definedName name="BTRG" localSheetId="45">#REF!</definedName>
    <definedName name="BTRG" localSheetId="47">#REF!</definedName>
    <definedName name="BTRG">#REF!</definedName>
    <definedName name="Budget" localSheetId="43">#REF!</definedName>
    <definedName name="Budget" localSheetId="45">#REF!</definedName>
    <definedName name="Budget" localSheetId="47">#REF!</definedName>
    <definedName name="Budget" localSheetId="21">#REF!</definedName>
    <definedName name="Budget" localSheetId="24">#REF!</definedName>
    <definedName name="Budget" localSheetId="41">#REF!</definedName>
    <definedName name="Budget">#REF!</definedName>
    <definedName name="Button_13">"CLAGA2000_Consolidado_2001_List"</definedName>
    <definedName name="BX" localSheetId="43">#REF!</definedName>
    <definedName name="BX" localSheetId="45">#REF!</definedName>
    <definedName name="BX" localSheetId="47">#REF!</definedName>
    <definedName name="BX">#REF!</definedName>
    <definedName name="BXG">[42]Q6!$E$26:$AH$26</definedName>
    <definedName name="BXS" localSheetId="43">#REF!</definedName>
    <definedName name="BXS" localSheetId="45">#REF!</definedName>
    <definedName name="BXS" localSheetId="47">#REF!</definedName>
    <definedName name="BXS">#REF!</definedName>
    <definedName name="C.2" localSheetId="43">#REF!</definedName>
    <definedName name="C.2" localSheetId="45">#REF!</definedName>
    <definedName name="C.2" localSheetId="47">#REF!</definedName>
    <definedName name="C.2">#REF!</definedName>
    <definedName name="C_" localSheetId="43">#REF!</definedName>
    <definedName name="C_" localSheetId="45">#REF!</definedName>
    <definedName name="C_" localSheetId="47">#REF!</definedName>
    <definedName name="C_" localSheetId="21">#REF!</definedName>
    <definedName name="C_" localSheetId="24">#REF!</definedName>
    <definedName name="C_" localSheetId="41">#REF!</definedName>
    <definedName name="C_">#REF!</definedName>
    <definedName name="C_1" localSheetId="43">OFFSET(#REF!,0,0,COUNT(#REF!),1)</definedName>
    <definedName name="C_1" localSheetId="45">OFFSET(#REF!,0,0,COUNT(#REF!),1)</definedName>
    <definedName name="C_1" localSheetId="47">OFFSET(#REF!,0,0,COUNT(#REF!),1)</definedName>
    <definedName name="C_1" localSheetId="21">OFFSET(#REF!,0,0,COUNT(#REF!),1)</definedName>
    <definedName name="C_1" localSheetId="24">OFFSET(#REF!,0,0,COUNT(#REF!),1)</definedName>
    <definedName name="C_1" localSheetId="41">OFFSET(#REF!,0,0,COUNT(#REF!),1)</definedName>
    <definedName name="C_1">OFFSET(#REF!,0,0,COUNT(#REF!),1)</definedName>
    <definedName name="C_2" localSheetId="43">OFFSET(#REF!,0,0,COUNT(#REF!),1)</definedName>
    <definedName name="C_2" localSheetId="45">OFFSET(#REF!,0,0,COUNT(#REF!),1)</definedName>
    <definedName name="C_2" localSheetId="47">OFFSET(#REF!,0,0,COUNT(#REF!),1)</definedName>
    <definedName name="C_2" localSheetId="21">OFFSET(#REF!,0,0,COUNT(#REF!),1)</definedName>
    <definedName name="C_2" localSheetId="24">OFFSET(#REF!,0,0,COUNT(#REF!),1)</definedName>
    <definedName name="C_2" localSheetId="41">OFFSET(#REF!,0,0,COUNT(#REF!),1)</definedName>
    <definedName name="C_2">OFFSET(#REF!,0,0,COUNT(#REF!),1)</definedName>
    <definedName name="CAD" localSheetId="43">#REF!</definedName>
    <definedName name="CAD" localSheetId="45">#REF!</definedName>
    <definedName name="CAD" localSheetId="47">#REF!</definedName>
    <definedName name="CAD" localSheetId="21">#REF!</definedName>
    <definedName name="CAD" localSheetId="24">#REF!</definedName>
    <definedName name="CAD" localSheetId="41">#REF!</definedName>
    <definedName name="CAD">#REF!</definedName>
    <definedName name="caja" localSheetId="21" hidden="1">{FALSE,FALSE,-1.25,-15.5,484.5,276.75,FALSE,FALSE,TRUE,TRUE,0,12,#N/A,46,#N/A,2.93460490463215,15.35,1,FALSE,FALSE,3,TRUE,1,FALSE,100,"Swvu.PLA1.","ACwvu.PLA1.",#N/A,FALSE,FALSE,0,0,0,0,2,"","",TRUE,TRUE,FALSE,FALSE,1,60,#N/A,#N/A,FALSE,FALSE,FALSE,FALSE,FALSE,FALSE,FALSE,9,65532,65532,FALSE,FALSE,TRUE,TRUE,TRUE}</definedName>
    <definedName name="caja" localSheetId="24" hidden="1">{FALSE,FALSE,-1.25,-15.5,484.5,276.75,FALSE,FALSE,TRUE,TRUE,0,12,#N/A,46,#N/A,2.93460490463215,15.35,1,FALSE,FALSE,3,TRUE,1,FALSE,100,"Swvu.PLA1.","ACwvu.PLA1.",#N/A,FALSE,FALSE,0,0,0,0,2,"","",TRUE,TRUE,FALSE,FALSE,1,60,#N/A,#N/A,FALSE,FALSE,FALSE,FALSE,FALSE,FALSE,FALSE,9,65532,65532,FALSE,FALSE,TRUE,TRUE,TRUE}</definedName>
    <definedName name="caja" localSheetId="4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21" hidden="1">{FALSE,FALSE,-1.25,-15.5,484.5,276.75,FALSE,FALSE,TRUE,TRUE,0,12,#N/A,46,#N/A,2.93460490463215,15.35,1,FALSE,FALSE,3,TRUE,1,FALSE,100,"Swvu.PLA1.","ACwvu.PLA1.",#N/A,FALSE,FALSE,0,0,0,0,2,"","",TRUE,TRUE,FALSE,FALSE,1,60,#N/A,#N/A,FALSE,FALSE,FALSE,FALSE,FALSE,FALSE,FALSE,9,65532,65532,FALSE,FALSE,TRUE,TRUE,TRUE}</definedName>
    <definedName name="Caja1" localSheetId="24" hidden="1">{FALSE,FALSE,-1.25,-15.5,484.5,276.75,FALSE,FALSE,TRUE,TRUE,0,12,#N/A,46,#N/A,2.93460490463215,15.35,1,FALSE,FALSE,3,TRUE,1,FALSE,100,"Swvu.PLA1.","ACwvu.PLA1.",#N/A,FALSE,FALSE,0,0,0,0,2,"","",TRUE,TRUE,FALSE,FALSE,1,60,#N/A,#N/A,FALSE,FALSE,FALSE,FALSE,FALSE,FALSE,FALSE,9,65532,65532,FALSE,FALSE,TRUE,TRUE,TRUE}</definedName>
    <definedName name="Caja1" localSheetId="41"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21" hidden="1">{FALSE,FALSE,-1.25,-15.5,484.5,276.75,FALSE,FALSE,TRUE,TRUE,0,12,#N/A,46,#N/A,2.93460490463215,15.35,1,FALSE,FALSE,3,TRUE,1,FALSE,100,"Swvu.PLA1.","ACwvu.PLA1.",#N/A,FALSE,FALSE,0,0,0,0,2,"","",TRUE,TRUE,FALSE,FALSE,1,60,#N/A,#N/A,FALSE,FALSE,FALSE,FALSE,FALSE,FALSE,FALSE,9,65532,65532,FALSE,FALSE,TRUE,TRUE,TRUE}</definedName>
    <definedName name="caja2" localSheetId="24" hidden="1">{FALSE,FALSE,-1.25,-15.5,484.5,276.75,FALSE,FALSE,TRUE,TRUE,0,12,#N/A,46,#N/A,2.93460490463215,15.35,1,FALSE,FALSE,3,TRUE,1,FALSE,100,"Swvu.PLA1.","ACwvu.PLA1.",#N/A,FALSE,FALSE,0,0,0,0,2,"","",TRUE,TRUE,FALSE,FALSE,1,60,#N/A,#N/A,FALSE,FALSE,FALSE,FALSE,FALSE,FALSE,FALSE,9,65532,65532,FALSE,FALSE,TRUE,TRUE,TRUE}</definedName>
    <definedName name="caja2" localSheetId="4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21" hidden="1">{FALSE,FALSE,-1.25,-15.5,484.5,276.75,FALSE,FALSE,TRUE,TRUE,0,12,#N/A,46,#N/A,2.93460490463215,15.35,1,FALSE,FALSE,3,TRUE,1,FALSE,100,"Swvu.PLA1.","ACwvu.PLA1.",#N/A,FALSE,FALSE,0,0,0,0,2,"","",TRUE,TRUE,FALSE,FALSE,1,60,#N/A,#N/A,FALSE,FALSE,FALSE,FALSE,FALSE,FALSE,FALSE,9,65532,65532,FALSE,FALSE,TRUE,TRUE,TRUE}</definedName>
    <definedName name="caja3" localSheetId="24" hidden="1">{FALSE,FALSE,-1.25,-15.5,484.5,276.75,FALSE,FALSE,TRUE,TRUE,0,12,#N/A,46,#N/A,2.93460490463215,15.35,1,FALSE,FALSE,3,TRUE,1,FALSE,100,"Swvu.PLA1.","ACwvu.PLA1.",#N/A,FALSE,FALSE,0,0,0,0,2,"","",TRUE,TRUE,FALSE,FALSE,1,60,#N/A,#N/A,FALSE,FALSE,FALSE,FALSE,FALSE,FALSE,FALSE,9,65532,65532,FALSE,FALSE,TRUE,TRUE,TRUE}</definedName>
    <definedName name="caja3" localSheetId="41"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MARON" localSheetId="43">#REF!</definedName>
    <definedName name="CAMARON" localSheetId="45">#REF!</definedName>
    <definedName name="CAMARON" localSheetId="47">#REF!</definedName>
    <definedName name="CAMARON">#REF!</definedName>
    <definedName name="Cavg" localSheetId="43">OFFSET(#REF!,0,0,COUNT(#REF!),1)</definedName>
    <definedName name="Cavg" localSheetId="45">OFFSET(#REF!,0,0,COUNT(#REF!),1)</definedName>
    <definedName name="Cavg" localSheetId="47">OFFSET(#REF!,0,0,COUNT(#REF!),1)</definedName>
    <definedName name="Cavg" localSheetId="21">OFFSET(#REF!,0,0,COUNT(#REF!),1)</definedName>
    <definedName name="Cavg" localSheetId="24">OFFSET(#REF!,0,0,COUNT(#REF!),1)</definedName>
    <definedName name="Cavg" localSheetId="41">OFFSET(#REF!,0,0,COUNT(#REF!),1)</definedName>
    <definedName name="Cavg">OFFSET(#REF!,0,0,COUNT(#REF!),1)</definedName>
    <definedName name="cc" localSheetId="21" hidden="1">{"Riqfin97",#N/A,FALSE,"Tran";"Riqfinpro",#N/A,FALSE,"Tran"}</definedName>
    <definedName name="cc" localSheetId="24" hidden="1">{"Riqfin97",#N/A,FALSE,"Tran";"Riqfinpro",#N/A,FALSE,"Tran"}</definedName>
    <definedName name="cc" localSheetId="41" hidden="1">{"Riqfin97",#N/A,FALSE,"Tran";"Riqfinpro",#N/A,FALSE,"Tran"}</definedName>
    <definedName name="cc" hidden="1">{"Riqfin97",#N/A,FALSE,"Tran";"Riqfinpro",#N/A,FALSE,"Tran"}</definedName>
    <definedName name="CCC" localSheetId="32">#REF!</definedName>
    <definedName name="CCC" localSheetId="33">#REF!</definedName>
    <definedName name="CCC" localSheetId="34">#REF!</definedName>
    <definedName name="ccc">#N/A</definedName>
    <definedName name="ccccc" localSheetId="21" hidden="1">{"Minpmon",#N/A,FALSE,"Monthinput"}</definedName>
    <definedName name="ccccc" localSheetId="24" hidden="1">{"Minpmon",#N/A,FALSE,"Monthinput"}</definedName>
    <definedName name="ccccc" localSheetId="41" hidden="1">{"Minpmon",#N/A,FALSE,"Monthinput"}</definedName>
    <definedName name="ccccc" hidden="1">{"Minpmon",#N/A,FALSE,"Monthinput"}</definedName>
    <definedName name="cccccccccccccc" localSheetId="21" hidden="1">{"Tab1",#N/A,FALSE,"P";"Tab2",#N/A,FALSE,"P"}</definedName>
    <definedName name="cccccccccccccc" localSheetId="24" hidden="1">{"Tab1",#N/A,FALSE,"P";"Tab2",#N/A,FALSE,"P"}</definedName>
    <definedName name="cccccccccccccc" localSheetId="41" hidden="1">{"Tab1",#N/A,FALSE,"P";"Tab2",#N/A,FALSE,"P"}</definedName>
    <definedName name="cccccccccccccc" hidden="1">{"Tab1",#N/A,FALSE,"P";"Tab2",#N/A,FALSE,"P"}</definedName>
    <definedName name="cccm" localSheetId="21" hidden="1">{"Riqfin97",#N/A,FALSE,"Tran";"Riqfinpro",#N/A,FALSE,"Tran"}</definedName>
    <definedName name="cccm" localSheetId="24" hidden="1">{"Riqfin97",#N/A,FALSE,"Tran";"Riqfinpro",#N/A,FALSE,"Tran"}</definedName>
    <definedName name="cccm" localSheetId="41" hidden="1">{"Riqfin97",#N/A,FALSE,"Tran";"Riqfinpro",#N/A,FALSE,"Tran"}</definedName>
    <definedName name="cccm" hidden="1">{"Riqfin97",#N/A,FALSE,"Tran";"Riqfinpro",#N/A,FALSE,"Tran"}</definedName>
    <definedName name="CD" localSheetId="43">#REF!</definedName>
    <definedName name="CD" localSheetId="45">#REF!</definedName>
    <definedName name="CD" localSheetId="47">#REF!</definedName>
    <definedName name="CD" localSheetId="21">#REF!</definedName>
    <definedName name="CD" localSheetId="24">#REF!</definedName>
    <definedName name="CD" localSheetId="41">#REF!</definedName>
    <definedName name="CD">#REF!</definedName>
    <definedName name="CD1A" localSheetId="43">#REF!</definedName>
    <definedName name="CD1A" localSheetId="45">#REF!</definedName>
    <definedName name="CD1A" localSheetId="47">#REF!</definedName>
    <definedName name="CD1A" localSheetId="21">#REF!</definedName>
    <definedName name="CD1A" localSheetId="24">#REF!</definedName>
    <definedName name="CD1A" localSheetId="41">#REF!</definedName>
    <definedName name="CD1A">#REF!</definedName>
    <definedName name="CEMENTO" localSheetId="43">#REF!</definedName>
    <definedName name="CEMENTO" localSheetId="45">#REF!</definedName>
    <definedName name="CEMENTO" localSheetId="47">#REF!</definedName>
    <definedName name="CEMENTO">#REF!</definedName>
    <definedName name="cfdfdf" localSheetId="43" hidden="1">#REF!</definedName>
    <definedName name="cfdfdf" localSheetId="45" hidden="1">#REF!</definedName>
    <definedName name="cfdfdf" localSheetId="47" hidden="1">#REF!</definedName>
    <definedName name="cfdfdf" localSheetId="21" hidden="1">#REF!</definedName>
    <definedName name="cfdfdf" localSheetId="24" hidden="1">#REF!</definedName>
    <definedName name="cfdfdf" localSheetId="41" hidden="1">#REF!</definedName>
    <definedName name="cfdfdf" hidden="1">#REF!</definedName>
    <definedName name="chart" localSheetId="43">#REF!</definedName>
    <definedName name="chart" localSheetId="45">#REF!</definedName>
    <definedName name="chart" localSheetId="47">#REF!</definedName>
    <definedName name="chart" localSheetId="21">#REF!</definedName>
    <definedName name="chart" localSheetId="24">#REF!</definedName>
    <definedName name="chart" localSheetId="41">#REF!</definedName>
    <definedName name="chart">#REF!</definedName>
    <definedName name="CHF" localSheetId="43">#REF!</definedName>
    <definedName name="CHF" localSheetId="45">#REF!</definedName>
    <definedName name="CHF" localSheetId="47">#REF!</definedName>
    <definedName name="CHF" localSheetId="21">#REF!</definedName>
    <definedName name="CHF" localSheetId="24">#REF!</definedName>
    <definedName name="CHF" localSheetId="41">#REF!</definedName>
    <definedName name="CHF">#REF!</definedName>
    <definedName name="CHK5.1" localSheetId="43">#REF!</definedName>
    <definedName name="CHK5.1" localSheetId="45">#REF!</definedName>
    <definedName name="CHK5.1" localSheetId="47">#REF!</definedName>
    <definedName name="CHK5.1">#REF!</definedName>
    <definedName name="cirr" localSheetId="43">#REF!</definedName>
    <definedName name="cirr" localSheetId="45">#REF!</definedName>
    <definedName name="cirr" localSheetId="47">#REF!</definedName>
    <definedName name="cirr">#REF!</definedName>
    <definedName name="CLUB91" localSheetId="43">#REF!</definedName>
    <definedName name="CLUB91" localSheetId="45">#REF!</definedName>
    <definedName name="CLUB91" localSheetId="47">#REF!</definedName>
    <definedName name="CLUB91" localSheetId="21">#REF!</definedName>
    <definedName name="CLUB91" localSheetId="24">#REF!</definedName>
    <definedName name="CLUB91" localSheetId="41">#REF!</definedName>
    <definedName name="CLUB91">#REF!</definedName>
    <definedName name="CMD" localSheetId="43">[35]BCP!#REF!</definedName>
    <definedName name="CMD" localSheetId="45">[35]BCP!#REF!</definedName>
    <definedName name="CMD" localSheetId="47">[35]BCP!#REF!</definedName>
    <definedName name="CMD">[35]BCP!#REF!</definedName>
    <definedName name="cmethapp" localSheetId="43">#REF!,#REF!,#REF!</definedName>
    <definedName name="cmethapp" localSheetId="45">#REF!,#REF!,#REF!</definedName>
    <definedName name="cmethapp" localSheetId="47">#REF!,#REF!,#REF!</definedName>
    <definedName name="cmethapp" localSheetId="21">#REF!,#REF!,#REF!</definedName>
    <definedName name="cmethapp" localSheetId="24">#REF!,#REF!,#REF!</definedName>
    <definedName name="cmethapp" localSheetId="41">#REF!,#REF!,#REF!</definedName>
    <definedName name="cmethapp">#REF!,#REF!,#REF!</definedName>
    <definedName name="cmethmain" localSheetId="43">#REF!</definedName>
    <definedName name="cmethmain" localSheetId="45">#REF!</definedName>
    <definedName name="cmethmain" localSheetId="47">#REF!</definedName>
    <definedName name="cmethmain" localSheetId="21">#REF!</definedName>
    <definedName name="cmethmain" localSheetId="24">#REF!</definedName>
    <definedName name="cmethmain" localSheetId="41">#REF!</definedName>
    <definedName name="cmethmain">#REF!</definedName>
    <definedName name="Cmin" localSheetId="43">OFFSET(#REF!,0,0,COUNT(#REF!),1)</definedName>
    <definedName name="Cmin" localSheetId="45">OFFSET(#REF!,0,0,COUNT(#REF!),1)</definedName>
    <definedName name="Cmin" localSheetId="47">OFFSET(#REF!,0,0,COUNT(#REF!),1)</definedName>
    <definedName name="Cmin" localSheetId="21">OFFSET(#REF!,0,0,COUNT(#REF!),1)</definedName>
    <definedName name="Cmin" localSheetId="24">OFFSET(#REF!,0,0,COUNT(#REF!),1)</definedName>
    <definedName name="Cmin" localSheetId="41">OFFSET(#REF!,0,0,COUNT(#REF!),1)</definedName>
    <definedName name="Cmin">OFFSET(#REF!,0,0,COUNT(#REF!),1)</definedName>
    <definedName name="CN" localSheetId="43">#REF!</definedName>
    <definedName name="CN" localSheetId="45">#REF!</definedName>
    <definedName name="CN" localSheetId="47">#REF!</definedName>
    <definedName name="CN" localSheetId="21">#REF!</definedName>
    <definedName name="CN" localSheetId="24">#REF!</definedName>
    <definedName name="CN" localSheetId="41">#REF!</definedName>
    <definedName name="CN">#REF!</definedName>
    <definedName name="CN1A" localSheetId="43">#REF!</definedName>
    <definedName name="CN1A" localSheetId="45">#REF!</definedName>
    <definedName name="CN1A" localSheetId="47">#REF!</definedName>
    <definedName name="CN1A" localSheetId="21">#REF!</definedName>
    <definedName name="CN1A" localSheetId="24">#REF!</definedName>
    <definedName name="CN1A" localSheetId="41">#REF!</definedName>
    <definedName name="CN1A">#REF!</definedName>
    <definedName name="COM" localSheetId="43">#REF!</definedName>
    <definedName name="COM" localSheetId="45">#REF!</definedName>
    <definedName name="COM" localSheetId="47">#REF!</definedName>
    <definedName name="COM">#REF!</definedName>
    <definedName name="CONS1">[43]MONTHLY!$BP$4:$CA$4</definedName>
    <definedName name="CONS2">[43]MONTHLY!$CB$4:$CM$4</definedName>
    <definedName name="CONSOL" localSheetId="43">#REF!</definedName>
    <definedName name="CONSOL" localSheetId="45">#REF!</definedName>
    <definedName name="CONSOL" localSheetId="47">#REF!</definedName>
    <definedName name="CONSOL">#REF!</definedName>
    <definedName name="CONSOLC2" localSheetId="43">#REF!</definedName>
    <definedName name="CONSOLC2" localSheetId="45">#REF!</definedName>
    <definedName name="CONSOLC2" localSheetId="47">#REF!</definedName>
    <definedName name="CONSOLC2">#REF!</definedName>
    <definedName name="copystart" localSheetId="43">#REF!</definedName>
    <definedName name="copystart" localSheetId="45">#REF!</definedName>
    <definedName name="copystart" localSheetId="47">#REF!</definedName>
    <definedName name="copystart">#REF!</definedName>
    <definedName name="Copytodebt" localSheetId="43">'[1]in-out'!#REF!</definedName>
    <definedName name="Copytodebt" localSheetId="45">'[1]in-out'!#REF!</definedName>
    <definedName name="Copytodebt" localSheetId="47">'[1]in-out'!#REF!</definedName>
    <definedName name="Copytodebt">'[1]in-out'!#REF!</definedName>
    <definedName name="COUNT" localSheetId="43">#REF!</definedName>
    <definedName name="COUNT" localSheetId="45">#REF!</definedName>
    <definedName name="COUNT" localSheetId="47">#REF!</definedName>
    <definedName name="COUNT">#REF!</definedName>
    <definedName name="COUNTER" localSheetId="43">#REF!</definedName>
    <definedName name="COUNTER" localSheetId="45">#REF!</definedName>
    <definedName name="COUNTER" localSheetId="47">#REF!</definedName>
    <definedName name="COUNTER">#REF!</definedName>
    <definedName name="cp" localSheetId="43" hidden="1">'[44]C Summary'!#REF!</definedName>
    <definedName name="cp" localSheetId="45" hidden="1">'[44]C Summary'!#REF!</definedName>
    <definedName name="cp" localSheetId="47" hidden="1">'[44]C Summary'!#REF!</definedName>
    <definedName name="cp" localSheetId="41" hidden="1">'[44]C Summary'!#REF!</definedName>
    <definedName name="cp" hidden="1">'[44]C Summary'!#REF!</definedName>
    <definedName name="CPF" localSheetId="43">#REF!</definedName>
    <definedName name="CPF" localSheetId="45">#REF!</definedName>
    <definedName name="CPF" localSheetId="47">#REF!</definedName>
    <definedName name="CPF">#REF!</definedName>
    <definedName name="CPI_Core" localSheetId="43">#REF!</definedName>
    <definedName name="CPI_Core" localSheetId="45">#REF!</definedName>
    <definedName name="CPI_Core" localSheetId="47">#REF!</definedName>
    <definedName name="CPI_Core">#REF!</definedName>
    <definedName name="CPI_NAT_monthly" localSheetId="43">#REF!</definedName>
    <definedName name="CPI_NAT_monthly" localSheetId="45">#REF!</definedName>
    <definedName name="CPI_NAT_monthly" localSheetId="47">#REF!</definedName>
    <definedName name="CPI_NAT_monthly">#REF!</definedName>
    <definedName name="CREDITOBCH" localSheetId="43">#REF!</definedName>
    <definedName name="CREDITOBCH" localSheetId="45">#REF!</definedName>
    <definedName name="CREDITOBCH" localSheetId="47">#REF!</definedName>
    <definedName name="CREDITOBCH">#REF!</definedName>
    <definedName name="CREDITORSB" localSheetId="43">#REF!</definedName>
    <definedName name="CREDITORSB" localSheetId="45">#REF!</definedName>
    <definedName name="CREDITORSB" localSheetId="47">#REF!</definedName>
    <definedName name="CREDITORSB">#REF!</definedName>
    <definedName name="Crng" localSheetId="43">OFFSET(#REF!,0,0,COUNT(#REF!),1)</definedName>
    <definedName name="Crng" localSheetId="45">OFFSET(#REF!,0,0,COUNT(#REF!),1)</definedName>
    <definedName name="Crng" localSheetId="47">OFFSET(#REF!,0,0,COUNT(#REF!),1)</definedName>
    <definedName name="Crng" localSheetId="21">OFFSET(#REF!,0,0,COUNT(#REF!),1)</definedName>
    <definedName name="Crng" localSheetId="24">OFFSET(#REF!,0,0,COUNT(#REF!),1)</definedName>
    <definedName name="Crng" localSheetId="41">OFFSET(#REF!,0,0,COUNT(#REF!),1)</definedName>
    <definedName name="Crng">OFFSET(#REF!,0,0,COUNT(#REF!),1)</definedName>
    <definedName name="Crt" localSheetId="43">#REF!</definedName>
    <definedName name="Crt" localSheetId="45">#REF!</definedName>
    <definedName name="Crt" localSheetId="47">#REF!</definedName>
    <definedName name="Crt" localSheetId="21">#REF!</definedName>
    <definedName name="Crt" localSheetId="24">#REF!</definedName>
    <definedName name="Crt" localSheetId="41">#REF!</definedName>
    <definedName name="Crt">#REF!</definedName>
    <definedName name="CRUDE1">[43]MONTHLY!$B$437:$Z$444</definedName>
    <definedName name="CRUDE2">[43]MONTHLY!$B$451:$Z$458</definedName>
    <definedName name="CRUDE3">[43]MONTHLY!$B$465:$Z$472</definedName>
    <definedName name="CRUZ" localSheetId="43">#REF!</definedName>
    <definedName name="CRUZ" localSheetId="45">#REF!</definedName>
    <definedName name="CRUZ" localSheetId="47">#REF!</definedName>
    <definedName name="CRUZ" localSheetId="21">#REF!</definedName>
    <definedName name="CRUZ" localSheetId="24">#REF!</definedName>
    <definedName name="CRUZ" localSheetId="41">#REF!</definedName>
    <definedName name="CRUZ">#REF!</definedName>
    <definedName name="CRUZ1" localSheetId="43">#REF!</definedName>
    <definedName name="CRUZ1" localSheetId="45">#REF!</definedName>
    <definedName name="CRUZ1" localSheetId="47">#REF!</definedName>
    <definedName name="CRUZ1" localSheetId="21">#REF!</definedName>
    <definedName name="CRUZ1" localSheetId="24">#REF!</definedName>
    <definedName name="CRUZ1" localSheetId="41">#REF!</definedName>
    <definedName name="CRUZ1">#REF!</definedName>
    <definedName name="CS" localSheetId="43">#REF!</definedName>
    <definedName name="CS" localSheetId="45">#REF!</definedName>
    <definedName name="CS" localSheetId="47">#REF!</definedName>
    <definedName name="CS" localSheetId="21">#REF!</definedName>
    <definedName name="CS" localSheetId="24">#REF!</definedName>
    <definedName name="CS" localSheetId="41">#REF!</definedName>
    <definedName name="CS">#REF!</definedName>
    <definedName name="CS1A" localSheetId="43">#REF!</definedName>
    <definedName name="CS1A" localSheetId="45">#REF!</definedName>
    <definedName name="CS1A" localSheetId="47">#REF!</definedName>
    <definedName name="CS1A" localSheetId="21">#REF!</definedName>
    <definedName name="CS1A" localSheetId="24">#REF!</definedName>
    <definedName name="CS1A" localSheetId="41">#REF!</definedName>
    <definedName name="CS1A">#REF!</definedName>
    <definedName name="CUENTASMON" localSheetId="43">[35]BCP!#REF!</definedName>
    <definedName name="CUENTASMON" localSheetId="45">[35]BCP!#REF!</definedName>
    <definedName name="CUENTASMON" localSheetId="47">[35]BCP!#REF!</definedName>
    <definedName name="CUENTASMON">[35]BCP!#REF!</definedName>
    <definedName name="CurMonth" localSheetId="43">#REF!</definedName>
    <definedName name="CurMonth" localSheetId="45">#REF!</definedName>
    <definedName name="CurMonth" localSheetId="47">#REF!</definedName>
    <definedName name="CurMonth" localSheetId="21">#REF!</definedName>
    <definedName name="CurMonth" localSheetId="24">#REF!</definedName>
    <definedName name="CurMonth" localSheetId="41">#REF!</definedName>
    <definedName name="CurMonth">#REF!</definedName>
    <definedName name="Currency" localSheetId="43">#REF!</definedName>
    <definedName name="Currency" localSheetId="45">#REF!</definedName>
    <definedName name="Currency" localSheetId="47">#REF!</definedName>
    <definedName name="Currency" localSheetId="21">#REF!</definedName>
    <definedName name="Currency" localSheetId="24">#REF!</definedName>
    <definedName name="Currency" localSheetId="41">#REF!</definedName>
    <definedName name="Currency">#REF!</definedName>
    <definedName name="cutoff">'[45]LIC cutoff'!$A$2:$B$15</definedName>
    <definedName name="d" localSheetId="43" hidden="1">'[46]Fax a enviar'!#REF!</definedName>
    <definedName name="d" localSheetId="45" hidden="1">'[46]Fax a enviar'!#REF!</definedName>
    <definedName name="d" localSheetId="47" hidden="1">'[46]Fax a enviar'!#REF!</definedName>
    <definedName name="d" localSheetId="32">#REF!</definedName>
    <definedName name="d" localSheetId="33">#REF!</definedName>
    <definedName name="d" localSheetId="34">#REF!</definedName>
    <definedName name="d" localSheetId="41" hidden="1">'[46]Fax a enviar'!#REF!</definedName>
    <definedName name="d" hidden="1">'[46]Fax a enviar'!#REF!</definedName>
    <definedName name="D_B" localSheetId="43">#REF!</definedName>
    <definedName name="D_B" localSheetId="45">#REF!</definedName>
    <definedName name="D_B" localSheetId="47">#REF!</definedName>
    <definedName name="D_B">#REF!</definedName>
    <definedName name="D_G" localSheetId="43">#REF!</definedName>
    <definedName name="D_G" localSheetId="45">#REF!</definedName>
    <definedName name="D_G" localSheetId="47">#REF!</definedName>
    <definedName name="D_G">#REF!</definedName>
    <definedName name="D_Ind" localSheetId="43">#REF!</definedName>
    <definedName name="D_Ind" localSheetId="45">#REF!</definedName>
    <definedName name="D_Ind" localSheetId="47">#REF!</definedName>
    <definedName name="D_Ind">#REF!</definedName>
    <definedName name="D_L" localSheetId="43">#REF!</definedName>
    <definedName name="D_L" localSheetId="45">#REF!</definedName>
    <definedName name="D_L" localSheetId="47">#REF!</definedName>
    <definedName name="D_L">#REF!</definedName>
    <definedName name="D_O" localSheetId="43">#REF!</definedName>
    <definedName name="D_O" localSheetId="45">#REF!</definedName>
    <definedName name="D_O" localSheetId="47">#REF!</definedName>
    <definedName name="D_O">#REF!</definedName>
    <definedName name="D_S" localSheetId="43">#REF!</definedName>
    <definedName name="D_S" localSheetId="45">#REF!</definedName>
    <definedName name="D_S" localSheetId="47">#REF!</definedName>
    <definedName name="D_S">#REF!</definedName>
    <definedName name="D_SRM" localSheetId="43">#REF!</definedName>
    <definedName name="D_SRM" localSheetId="45">#REF!</definedName>
    <definedName name="D_SRM" localSheetId="47">#REF!</definedName>
    <definedName name="D_SRM">#REF!</definedName>
    <definedName name="D_SY" localSheetId="43">#REF!</definedName>
    <definedName name="D_SY" localSheetId="45">#REF!</definedName>
    <definedName name="D_SY" localSheetId="47">#REF!</definedName>
    <definedName name="D_SY">#REF!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43">#REF!</definedName>
    <definedName name="da" localSheetId="45">#REF!</definedName>
    <definedName name="da" localSheetId="47">#REF!</definedName>
    <definedName name="da">#REF!</definedName>
    <definedName name="DABproj">#N/A</definedName>
    <definedName name="DAGproj">#N/A</definedName>
    <definedName name="Daily_Depreciation">'[39]Inter-Bank'!$E$5</definedName>
    <definedName name="DAproj">#N/A</definedName>
    <definedName name="DASD">#N/A</definedName>
    <definedName name="DASDB">#N/A</definedName>
    <definedName name="DASDG">#N/A</definedName>
    <definedName name="data" localSheetId="43">#REF!</definedName>
    <definedName name="data" localSheetId="45">#REF!</definedName>
    <definedName name="data" localSheetId="47">#REF!</definedName>
    <definedName name="data" localSheetId="21">#REF!</definedName>
    <definedName name="data" localSheetId="24">#REF!</definedName>
    <definedName name="data" localSheetId="41">#REF!</definedName>
    <definedName name="data">#REF!</definedName>
    <definedName name="data1" localSheetId="43">#REF!</definedName>
    <definedName name="data1" localSheetId="45">#REF!</definedName>
    <definedName name="data1" localSheetId="47">#REF!</definedName>
    <definedName name="data1" localSheetId="21">#REF!</definedName>
    <definedName name="data1" localSheetId="24">#REF!</definedName>
    <definedName name="data1" localSheetId="41">#REF!</definedName>
    <definedName name="data1">#REF!</definedName>
    <definedName name="Data2" localSheetId="43">#REF!</definedName>
    <definedName name="Data2" localSheetId="45">#REF!</definedName>
    <definedName name="Data2" localSheetId="47">#REF!</definedName>
    <definedName name="Data2" localSheetId="21">#REF!</definedName>
    <definedName name="Data2" localSheetId="24">#REF!</definedName>
    <definedName name="Data2" localSheetId="41">#REF!</definedName>
    <definedName name="Data2">#REF!</definedName>
    <definedName name="_xlnm.Database" localSheetId="43">#REF!</definedName>
    <definedName name="_xlnm.Database" localSheetId="45">#REF!</definedName>
    <definedName name="_xlnm.Database" localSheetId="47">#REF!</definedName>
    <definedName name="_xlnm.Database">#REF!</definedName>
    <definedName name="Dataset" localSheetId="43">#REF!</definedName>
    <definedName name="Dataset" localSheetId="45">#REF!</definedName>
    <definedName name="Dataset" localSheetId="47">#REF!</definedName>
    <definedName name="Dataset" localSheetId="21">#REF!</definedName>
    <definedName name="Dataset" localSheetId="24">#REF!</definedName>
    <definedName name="Dataset" localSheetId="41">#REF!</definedName>
    <definedName name="Dataset">#REF!</definedName>
    <definedName name="date" localSheetId="32">#REF!</definedName>
    <definedName name="date" localSheetId="33">#REF!</definedName>
    <definedName name="date" localSheetId="34">#REF!</definedName>
    <definedName name="date">[47]Tablas!$IV$1:$IV$2</definedName>
    <definedName name="dates">'[28]shared data'!$S$8:$S$155</definedName>
    <definedName name="DATES_A">'[28]shared data'!$D$2:$AC$2</definedName>
    <definedName name="Dates1" localSheetId="43">#REF!</definedName>
    <definedName name="Dates1" localSheetId="45">#REF!</definedName>
    <definedName name="Dates1" localSheetId="47">#REF!</definedName>
    <definedName name="Dates1">#REF!</definedName>
    <definedName name="DB" localSheetId="43">#REF!</definedName>
    <definedName name="DB" localSheetId="45">#REF!</definedName>
    <definedName name="DB" localSheetId="47">#REF!</definedName>
    <definedName name="DB">#REF!</definedName>
    <definedName name="dbo" localSheetId="43">#REF!</definedName>
    <definedName name="dbo" localSheetId="45">#REF!</definedName>
    <definedName name="dbo" localSheetId="47">#REF!</definedName>
    <definedName name="dbo" localSheetId="21">#REF!</definedName>
    <definedName name="dbo" localSheetId="24">#REF!</definedName>
    <definedName name="dbo" localSheetId="41">#REF!</definedName>
    <definedName name="dbo">#REF!</definedName>
    <definedName name="DBproj">#N/A</definedName>
    <definedName name="dd" localSheetId="21" hidden="1">{"Riqfin97",#N/A,FALSE,"Tran";"Riqfinpro",#N/A,FALSE,"Tran"}</definedName>
    <definedName name="dd" localSheetId="24" hidden="1">{"Riqfin97",#N/A,FALSE,"Tran";"Riqfinpro",#N/A,FALSE,"Tran"}</definedName>
    <definedName name="dd" localSheetId="41" hidden="1">{"Riqfin97",#N/A,FALSE,"Tran";"Riqfinpro",#N/A,FALSE,"Tran"}</definedName>
    <definedName name="dd" hidden="1">{"Riqfin97",#N/A,FALSE,"Tran";"Riqfinpro",#N/A,FALSE,"Tran"}</definedName>
    <definedName name="DDD" localSheetId="43">#REF!</definedName>
    <definedName name="DDD" localSheetId="45">#REF!</definedName>
    <definedName name="DDD" localSheetId="47">#REF!</definedName>
    <definedName name="DDD" localSheetId="21">#REF!</definedName>
    <definedName name="DDD" localSheetId="24">#REF!</definedName>
    <definedName name="DDD" localSheetId="41">#REF!</definedName>
    <definedName name="DDD">#REF!</definedName>
    <definedName name="dddd" localSheetId="21" hidden="1">{"Minpmon",#N/A,FALSE,"Monthinput"}</definedName>
    <definedName name="dddd" localSheetId="24" hidden="1">{"Minpmon",#N/A,FALSE,"Monthinput"}</definedName>
    <definedName name="dddd" localSheetId="41" hidden="1">{"Minpmon",#N/A,FALSE,"Monthinput"}</definedName>
    <definedName name="dddd" hidden="1">{"Minpmon",#N/A,FALSE,"Monthinput"}</definedName>
    <definedName name="dddddd" localSheetId="21" hidden="1">{"Tab1",#N/A,FALSE,"P";"Tab2",#N/A,FALSE,"P"}</definedName>
    <definedName name="dddddd" localSheetId="24" hidden="1">{"Tab1",#N/A,FALSE,"P";"Tab2",#N/A,FALSE,"P"}</definedName>
    <definedName name="dddddd" localSheetId="41" hidden="1">{"Tab1",#N/A,FALSE,"P";"Tab2",#N/A,FALSE,"P"}</definedName>
    <definedName name="dddddd" hidden="1">{"Tab1",#N/A,FALSE,"P";"Tab2",#N/A,FALSE,"P"}</definedName>
    <definedName name="ddgdg" localSheetId="43" hidden="1">#REF!</definedName>
    <definedName name="ddgdg" localSheetId="45" hidden="1">#REF!</definedName>
    <definedName name="ddgdg" localSheetId="47" hidden="1">#REF!</definedName>
    <definedName name="ddgdg" localSheetId="21" hidden="1">#REF!</definedName>
    <definedName name="ddgdg" localSheetId="24" hidden="1">#REF!</definedName>
    <definedName name="ddgdg" localSheetId="41" hidden="1">#REF!</definedName>
    <definedName name="ddgdg" hidden="1">#REF!</definedName>
    <definedName name="Deal_Date">'[39]Inter-Bank'!$B$5</definedName>
    <definedName name="DEBRIEF" localSheetId="43">#REF!</definedName>
    <definedName name="DEBRIEF" localSheetId="45">#REF!</definedName>
    <definedName name="DEBRIEF" localSheetId="47">#REF!</definedName>
    <definedName name="DEBRIEF">#REF!</definedName>
    <definedName name="DEBT" localSheetId="43">#REF!</definedName>
    <definedName name="DEBT" localSheetId="45">#REF!</definedName>
    <definedName name="DEBT" localSheetId="47">#REF!</definedName>
    <definedName name="DEBT" localSheetId="21">#REF!</definedName>
    <definedName name="DEBT" localSheetId="24">#REF!</definedName>
    <definedName name="DEBT" localSheetId="32">#REF!</definedName>
    <definedName name="DEBT" localSheetId="33">#REF!</definedName>
    <definedName name="DEBT" localSheetId="34">#REF!</definedName>
    <definedName name="DEBT" localSheetId="41">#REF!</definedName>
    <definedName name="DEBT">#REF!</definedName>
    <definedName name="DEFL" localSheetId="43">#REF!</definedName>
    <definedName name="DEFL" localSheetId="45">#REF!</definedName>
    <definedName name="DEFL" localSheetId="47">#REF!</definedName>
    <definedName name="DEFL">#REF!</definedName>
    <definedName name="DEG" localSheetId="43">#REF!</definedName>
    <definedName name="DEG" localSheetId="45">#REF!</definedName>
    <definedName name="DEG" localSheetId="47">#REF!</definedName>
    <definedName name="DEG" localSheetId="21">#REF!</definedName>
    <definedName name="DEG" localSheetId="24">#REF!</definedName>
    <definedName name="DEG" localSheetId="41">#REF!</definedName>
    <definedName name="DEG">#REF!</definedName>
    <definedName name="DEMEURO" localSheetId="43">#REF!</definedName>
    <definedName name="DEMEURO" localSheetId="45">#REF!</definedName>
    <definedName name="DEMEURO" localSheetId="47">#REF!</definedName>
    <definedName name="DEMEURO" localSheetId="21">#REF!</definedName>
    <definedName name="DEMEURO" localSheetId="24">#REF!</definedName>
    <definedName name="DEMEURO" localSheetId="41">#REF!</definedName>
    <definedName name="DEMEURO">#REF!</definedName>
    <definedName name="der" localSheetId="21" hidden="1">{"Tab1",#N/A,FALSE,"P";"Tab2",#N/A,FALSE,"P"}</definedName>
    <definedName name="der" localSheetId="24" hidden="1">{"Tab1",#N/A,FALSE,"P";"Tab2",#N/A,FALSE,"P"}</definedName>
    <definedName name="der" localSheetId="41" hidden="1">{"Tab1",#N/A,FALSE,"P";"Tab2",#N/A,FALSE,"P"}</definedName>
    <definedName name="der" hidden="1">{"Tab1",#N/A,FALSE,"P";"Tab2",#N/A,FALSE,"P"}</definedName>
    <definedName name="DES" localSheetId="43">#REF!</definedName>
    <definedName name="DES" localSheetId="45">#REF!</definedName>
    <definedName name="DES" localSheetId="47">#REF!</definedName>
    <definedName name="DES">#REF!</definedName>
    <definedName name="dfdf" localSheetId="43" hidden="1">'[46]Fax a enviar'!#REF!</definedName>
    <definedName name="dfdf" localSheetId="45" hidden="1">'[46]Fax a enviar'!#REF!</definedName>
    <definedName name="dfdf" localSheetId="47" hidden="1">'[46]Fax a enviar'!#REF!</definedName>
    <definedName name="dfdf" localSheetId="41" hidden="1">'[46]Fax a enviar'!#REF!</definedName>
    <definedName name="dfdf" hidden="1">'[46]Fax a enviar'!#REF!</definedName>
    <definedName name="dfdfsd" localSheetId="43" hidden="1">'[48]Fax a enviar'!#REF!</definedName>
    <definedName name="dfdfsd" localSheetId="45" hidden="1">'[48]Fax a enviar'!#REF!</definedName>
    <definedName name="dfdfsd" localSheetId="47" hidden="1">'[48]Fax a enviar'!#REF!</definedName>
    <definedName name="dfdfsd" localSheetId="41" hidden="1">'[48]Fax a enviar'!#REF!</definedName>
    <definedName name="dfdfsd" hidden="1">'[48]Fax a enviar'!#REF!</definedName>
    <definedName name="dfdgfdfd" localSheetId="43" hidden="1">'[49]Fax a enviar'!#REF!</definedName>
    <definedName name="dfdgfdfd" localSheetId="45" hidden="1">'[49]Fax a enviar'!#REF!</definedName>
    <definedName name="dfdgfdfd" localSheetId="47" hidden="1">'[49]Fax a enviar'!#REF!</definedName>
    <definedName name="dfdgfdfd" localSheetId="41" hidden="1">'[49]Fax a enviar'!#REF!</definedName>
    <definedName name="dfdgfdfd" hidden="1">'[49]Fax a enviar'!#REF!</definedName>
    <definedName name="dfdgfdsfsd" localSheetId="43" hidden="1">#REF!</definedName>
    <definedName name="dfdgfdsfsd" localSheetId="45" hidden="1">#REF!</definedName>
    <definedName name="dfdgfdsfsd" localSheetId="47" hidden="1">#REF!</definedName>
    <definedName name="dfdgfdsfsd" localSheetId="21" hidden="1">#REF!</definedName>
    <definedName name="dfdgfdsfsd" localSheetId="24" hidden="1">#REF!</definedName>
    <definedName name="dfdgfdsfsd" localSheetId="41" hidden="1">#REF!</definedName>
    <definedName name="dfdgfdsfsd" hidden="1">#REF!</definedName>
    <definedName name="dfgd" localSheetId="43">#REF!</definedName>
    <definedName name="dfgd" localSheetId="45">#REF!</definedName>
    <definedName name="dfgd" localSheetId="47">#REF!</definedName>
    <definedName name="dfgd" localSheetId="21">#REF!</definedName>
    <definedName name="dfgd" localSheetId="24">#REF!</definedName>
    <definedName name="dfgd" localSheetId="41">#REF!</definedName>
    <definedName name="dfgd">#REF!</definedName>
    <definedName name="DG" localSheetId="43">#REF!</definedName>
    <definedName name="DG" localSheetId="45">#REF!</definedName>
    <definedName name="DG" localSheetId="47">#REF!</definedName>
    <definedName name="DG">#REF!</definedName>
    <definedName name="DG_S" localSheetId="43">#REF!</definedName>
    <definedName name="DG_S" localSheetId="45">#REF!</definedName>
    <definedName name="DG_S" localSheetId="47">#REF!</definedName>
    <definedName name="DG_S">#REF!</definedName>
    <definedName name="dgdgd" localSheetId="43" hidden="1">#REF!</definedName>
    <definedName name="dgdgd" localSheetId="45" hidden="1">#REF!</definedName>
    <definedName name="dgdgd" localSheetId="47" hidden="1">#REF!</definedName>
    <definedName name="dgdgd" localSheetId="21" hidden="1">#REF!</definedName>
    <definedName name="dgdgd" localSheetId="24" hidden="1">#REF!</definedName>
    <definedName name="dgdgd" localSheetId="41" hidden="1">#REF!</definedName>
    <definedName name="dgdgd" hidden="1">#REF!</definedName>
    <definedName name="DGproj">#N/A</definedName>
    <definedName name="Discount_IDA">[50]NPV!$B$28</definedName>
    <definedName name="Discount_NC" localSheetId="43">[50]NPV!#REF!</definedName>
    <definedName name="Discount_NC" localSheetId="45">[50]NPV!#REF!</definedName>
    <definedName name="Discount_NC" localSheetId="47">[50]NPV!#REF!</definedName>
    <definedName name="Discount_NC">[50]NPV!#REF!</definedName>
    <definedName name="DiscountRate" localSheetId="43">#REF!</definedName>
    <definedName name="DiscountRate" localSheetId="45">#REF!</definedName>
    <definedName name="DiscountRate" localSheetId="47">#REF!</definedName>
    <definedName name="DiscountRate">#REF!</definedName>
    <definedName name="DIVISOR" localSheetId="43">#REF!</definedName>
    <definedName name="DIVISOR" localSheetId="45">#REF!</definedName>
    <definedName name="DIVISOR" localSheetId="47">#REF!</definedName>
    <definedName name="DIVISOR" localSheetId="21">#REF!</definedName>
    <definedName name="DIVISOR" localSheetId="24">#REF!</definedName>
    <definedName name="DIVISOR" localSheetId="41">#REF!</definedName>
    <definedName name="DIVISOR">#REF!</definedName>
    <definedName name="DIVISOR1" localSheetId="43">#REF!</definedName>
    <definedName name="DIVISOR1" localSheetId="45">#REF!</definedName>
    <definedName name="DIVISOR1" localSheetId="47">#REF!</definedName>
    <definedName name="DIVISOR1" localSheetId="21">#REF!</definedName>
    <definedName name="DIVISOR1" localSheetId="24">#REF!</definedName>
    <definedName name="DIVISOR1" localSheetId="41">#REF!</definedName>
    <definedName name="DIVISOR1">#REF!</definedName>
    <definedName name="DKK" localSheetId="43">#REF!</definedName>
    <definedName name="DKK" localSheetId="45">#REF!</definedName>
    <definedName name="DKK" localSheetId="47">#REF!</definedName>
    <definedName name="DKK" localSheetId="21">#REF!</definedName>
    <definedName name="DKK" localSheetId="24">#REF!</definedName>
    <definedName name="DKK" localSheetId="41">#REF!</definedName>
    <definedName name="DKK">#REF!</definedName>
    <definedName name="DKR" localSheetId="43">#REF!</definedName>
    <definedName name="DKR" localSheetId="45">#REF!</definedName>
    <definedName name="DKR" localSheetId="47">#REF!</definedName>
    <definedName name="DKR" localSheetId="21">#REF!</definedName>
    <definedName name="DKR" localSheetId="24">#REF!</definedName>
    <definedName name="DKR" localSheetId="41">#REF!</definedName>
    <definedName name="DKR">#REF!</definedName>
    <definedName name="DM" localSheetId="43">#REF!</definedName>
    <definedName name="DM" localSheetId="45">#REF!</definedName>
    <definedName name="DM" localSheetId="47">#REF!</definedName>
    <definedName name="DM" localSheetId="21">#REF!</definedName>
    <definedName name="DM" localSheetId="24">#REF!</definedName>
    <definedName name="DM" localSheetId="41">#REF!</definedName>
    <definedName name="DM">#REF!</definedName>
    <definedName name="DM1A" localSheetId="43">#REF!</definedName>
    <definedName name="DM1A" localSheetId="45">#REF!</definedName>
    <definedName name="DM1A" localSheetId="47">#REF!</definedName>
    <definedName name="DM1A" localSheetId="21">#REF!</definedName>
    <definedName name="DM1A" localSheetId="24">#REF!</definedName>
    <definedName name="DM1A" localSheetId="41">#REF!</definedName>
    <definedName name="DM1A">#REF!</definedName>
    <definedName name="DO" localSheetId="43">#REF!</definedName>
    <definedName name="DO" localSheetId="45">#REF!</definedName>
    <definedName name="DO" localSheetId="47">#REF!</definedName>
    <definedName name="DO">#REF!</definedName>
    <definedName name="Dproj">#N/A</definedName>
    <definedName name="DR" localSheetId="43">#REF!</definedName>
    <definedName name="DR" localSheetId="45">#REF!</definedName>
    <definedName name="DR" localSheetId="47">#REF!</definedName>
    <definedName name="DR" localSheetId="21">#REF!</definedName>
    <definedName name="DR" localSheetId="24">#REF!</definedName>
    <definedName name="DR" localSheetId="41">#REF!</definedName>
    <definedName name="DR">#REF!</definedName>
    <definedName name="DR1A" localSheetId="43">#REF!</definedName>
    <definedName name="DR1A" localSheetId="45">#REF!</definedName>
    <definedName name="DR1A" localSheetId="47">#REF!</definedName>
    <definedName name="DR1A" localSheetId="21">#REF!</definedName>
    <definedName name="DR1A" localSheetId="24">#REF!</definedName>
    <definedName name="DR1A" localSheetId="41">#REF!</definedName>
    <definedName name="DR1A">#REF!</definedName>
    <definedName name="drd" localSheetId="21" hidden="1">{FALSE,FALSE,-1.25,-15.5,484.5,276.75,FALSE,FALSE,TRUE,TRUE,0,12,#N/A,46,#N/A,2.93460490463215,15.35,1,FALSE,FALSE,3,TRUE,1,FALSE,100,"Swvu.PLA1.","ACwvu.PLA1.",#N/A,FALSE,FALSE,0,0,0,0,2,"","",TRUE,TRUE,FALSE,FALSE,1,60,#N/A,#N/A,FALSE,FALSE,FALSE,FALSE,FALSE,FALSE,FALSE,9,65532,65532,FALSE,FALSE,TRUE,TRUE,TRUE}</definedName>
    <definedName name="drd" localSheetId="24" hidden="1">{FALSE,FALSE,-1.25,-15.5,484.5,276.75,FALSE,FALSE,TRUE,TRUE,0,12,#N/A,46,#N/A,2.93460490463215,15.35,1,FALSE,FALSE,3,TRUE,1,FALSE,100,"Swvu.PLA1.","ACwvu.PLA1.",#N/A,FALSE,FALSE,0,0,0,0,2,"","",TRUE,TRUE,FALSE,FALSE,1,60,#N/A,#N/A,FALSE,FALSE,FALSE,FALSE,FALSE,FALSE,FALSE,9,65532,65532,FALSE,FALSE,TRUE,TRUE,TRUE}</definedName>
    <definedName name="drd" localSheetId="41"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s" localSheetId="43" hidden="1">'[46]Fax a enviar'!#REF!</definedName>
    <definedName name="ds" localSheetId="45" hidden="1">'[46]Fax a enviar'!#REF!</definedName>
    <definedName name="ds" localSheetId="47" hidden="1">'[46]Fax a enviar'!#REF!</definedName>
    <definedName name="DS" localSheetId="32">#REF!</definedName>
    <definedName name="DS" localSheetId="33">#REF!</definedName>
    <definedName name="DS" localSheetId="34">#REF!</definedName>
    <definedName name="ds" localSheetId="41" hidden="1">'[46]Fax a enviar'!#REF!</definedName>
    <definedName name="ds" hidden="1">'[46]Fax a enviar'!#REF!</definedName>
    <definedName name="DSA_Assumptions" localSheetId="43">#REF!</definedName>
    <definedName name="DSA_Assumptions" localSheetId="45">#REF!</definedName>
    <definedName name="DSA_Assumptions" localSheetId="47">#REF!</definedName>
    <definedName name="DSA_Assumptions">#REF!</definedName>
    <definedName name="DSD">#N/A</definedName>
    <definedName name="DSD_S">#N/A</definedName>
    <definedName name="DSDB">#N/A</definedName>
    <definedName name="DSDG">#N/A</definedName>
    <definedName name="dsds" localSheetId="43" hidden="1">'[46]Fax a enviar'!#REF!</definedName>
    <definedName name="dsds" localSheetId="45" hidden="1">'[46]Fax a enviar'!#REF!</definedName>
    <definedName name="dsds" localSheetId="47" hidden="1">'[46]Fax a enviar'!#REF!</definedName>
    <definedName name="dsds" localSheetId="41" hidden="1">'[46]Fax a enviar'!#REF!</definedName>
    <definedName name="dsds" hidden="1">'[46]Fax a enviar'!#REF!</definedName>
    <definedName name="DSI" localSheetId="43">#REF!</definedName>
    <definedName name="DSI" localSheetId="45">#REF!</definedName>
    <definedName name="DSI" localSheetId="47">#REF!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43">#REF!</definedName>
    <definedName name="DSP" localSheetId="45">#REF!</definedName>
    <definedName name="DSP" localSheetId="47">#REF!</definedName>
    <definedName name="DSP">#REF!</definedName>
    <definedName name="DSPBproj">#N/A</definedName>
    <definedName name="DSPG" localSheetId="43">#REF!</definedName>
    <definedName name="DSPG" localSheetId="45">#REF!</definedName>
    <definedName name="DSPG" localSheetId="47">#REF!</definedName>
    <definedName name="DSPG">#REF!</definedName>
    <definedName name="DSPGproj">#N/A</definedName>
    <definedName name="DSPproj">#N/A</definedName>
    <definedName name="DSPSD">#N/A</definedName>
    <definedName name="DSPSDB">#N/A</definedName>
    <definedName name="DSPSDG">#N/A</definedName>
    <definedName name="DY" localSheetId="43">#REF!</definedName>
    <definedName name="DY" localSheetId="45">#REF!</definedName>
    <definedName name="DY" localSheetId="47">#REF!</definedName>
    <definedName name="DY" localSheetId="21">#REF!</definedName>
    <definedName name="DY" localSheetId="24">#REF!</definedName>
    <definedName name="DY" localSheetId="41">#REF!</definedName>
    <definedName name="DY">#REF!</definedName>
    <definedName name="DY1A" localSheetId="43">#REF!</definedName>
    <definedName name="DY1A" localSheetId="45">#REF!</definedName>
    <definedName name="DY1A" localSheetId="47">#REF!</definedName>
    <definedName name="DY1A" localSheetId="21">#REF!</definedName>
    <definedName name="DY1A" localSheetId="24">#REF!</definedName>
    <definedName name="DY1A" localSheetId="41">#REF!</definedName>
    <definedName name="DY1A">#REF!</definedName>
    <definedName name="E" localSheetId="43">#REF!</definedName>
    <definedName name="E" localSheetId="45">#REF!</definedName>
    <definedName name="E" localSheetId="47">#REF!</definedName>
    <definedName name="E" localSheetId="21">#REF!</definedName>
    <definedName name="E" localSheetId="24">#REF!</definedName>
    <definedName name="E" localSheetId="41">#REF!</definedName>
    <definedName name="E">#REF!</definedName>
    <definedName name="EBRD" localSheetId="43">#REF!</definedName>
    <definedName name="EBRD" localSheetId="45">#REF!</definedName>
    <definedName name="EBRD" localSheetId="47">#REF!</definedName>
    <definedName name="EBRD">#REF!</definedName>
    <definedName name="ECU" localSheetId="43">#REF!</definedName>
    <definedName name="ECU" localSheetId="45">#REF!</definedName>
    <definedName name="ECU" localSheetId="47">#REF!</definedName>
    <definedName name="ECU" localSheetId="21">#REF!</definedName>
    <definedName name="ECU" localSheetId="24">#REF!</definedName>
    <definedName name="ECU" localSheetId="41">#REF!</definedName>
    <definedName name="ECU">#REF!</definedName>
    <definedName name="EDNA">#N/A</definedName>
    <definedName name="edr" localSheetId="21" hidden="1">{"Riqfin97",#N/A,FALSE,"Tran";"Riqfinpro",#N/A,FALSE,"Tran"}</definedName>
    <definedName name="edr" localSheetId="24" hidden="1">{"Riqfin97",#N/A,FALSE,"Tran";"Riqfinpro",#N/A,FALSE,"Tran"}</definedName>
    <definedName name="edr" localSheetId="41" hidden="1">{"Riqfin97",#N/A,FALSE,"Tran";"Riqfinpro",#N/A,FALSE,"Tran"}</definedName>
    <definedName name="edr" hidden="1">{"Riqfin97",#N/A,FALSE,"Tran";"Riqfinpro",#N/A,FALSE,"Tran"}</definedName>
    <definedName name="ee" localSheetId="21" hidden="1">{"Tab1",#N/A,FALSE,"P";"Tab2",#N/A,FALSE,"P"}</definedName>
    <definedName name="ee" localSheetId="24" hidden="1">{"Tab1",#N/A,FALSE,"P";"Tab2",#N/A,FALSE,"P"}</definedName>
    <definedName name="ee" localSheetId="41" hidden="1">{"Tab1",#N/A,FALSE,"P";"Tab2",#N/A,FALSE,"P"}</definedName>
    <definedName name="ee" hidden="1">{"Tab1",#N/A,FALSE,"P";"Tab2",#N/A,FALSE,"P"}</definedName>
    <definedName name="eee" localSheetId="21" hidden="1">{"Tab1",#N/A,FALSE,"P";"Tab2",#N/A,FALSE,"P"}</definedName>
    <definedName name="eee" localSheetId="24" hidden="1">{"Tab1",#N/A,FALSE,"P";"Tab2",#N/A,FALSE,"P"}</definedName>
    <definedName name="eee" localSheetId="41" hidden="1">{"Tab1",#N/A,FALSE,"P";"Tab2",#N/A,FALSE,"P"}</definedName>
    <definedName name="eee" hidden="1">{"Tab1",#N/A,FALSE,"P";"Tab2",#N/A,FALSE,"P"}</definedName>
    <definedName name="eeee" localSheetId="21" hidden="1">{"Riqfin97",#N/A,FALSE,"Tran";"Riqfinpro",#N/A,FALSE,"Tran"}</definedName>
    <definedName name="eeee" localSheetId="24" hidden="1">{"Riqfin97",#N/A,FALSE,"Tran";"Riqfinpro",#N/A,FALSE,"Tran"}</definedName>
    <definedName name="eeee" localSheetId="41" hidden="1">{"Riqfin97",#N/A,FALSE,"Tran";"Riqfinpro",#N/A,FALSE,"Tran"}</definedName>
    <definedName name="eeee" hidden="1">{"Riqfin97",#N/A,FALSE,"Tran";"Riqfinpro",#N/A,FALSE,"Tran"}</definedName>
    <definedName name="eeeee" localSheetId="21" hidden="1">{"Riqfin97",#N/A,FALSE,"Tran";"Riqfinpro",#N/A,FALSE,"Tran"}</definedName>
    <definedName name="eeeee" localSheetId="24" hidden="1">{"Riqfin97",#N/A,FALSE,"Tran";"Riqfinpro",#N/A,FALSE,"Tran"}</definedName>
    <definedName name="eeeee" localSheetId="41" hidden="1">{"Riqfin97",#N/A,FALSE,"Tran";"Riqfinpro",#N/A,FALSE,"Tran"}</definedName>
    <definedName name="eeeee" hidden="1">{"Riqfin97",#N/A,FALSE,"Tran";"Riqfinpro",#N/A,FALSE,"Tran"}</definedName>
    <definedName name="eeeeeee" localSheetId="21" hidden="1">{"Riqfin97",#N/A,FALSE,"Tran";"Riqfinpro",#N/A,FALSE,"Tran"}</definedName>
    <definedName name="eeeeeee" localSheetId="24" hidden="1">{"Riqfin97",#N/A,FALSE,"Tran";"Riqfinpro",#N/A,FALSE,"Tran"}</definedName>
    <definedName name="eeeeeee" localSheetId="41" hidden="1">{"Riqfin97",#N/A,FALSE,"Tran";"Riqfinpro",#N/A,FALSE,"Tran"}</definedName>
    <definedName name="eeeeeee" hidden="1">{"Riqfin97",#N/A,FALSE,"Tran";"Riqfinpro",#N/A,FALSE,"Tran"}</definedName>
    <definedName name="eeeeeeeeee" localSheetId="43" hidden="1">#REF!</definedName>
    <definedName name="eeeeeeeeee" localSheetId="45" hidden="1">#REF!</definedName>
    <definedName name="eeeeeeeeee" localSheetId="47" hidden="1">#REF!</definedName>
    <definedName name="eeeeeeeeee" localSheetId="21" hidden="1">#REF!</definedName>
    <definedName name="eeeeeeeeee" localSheetId="24" hidden="1">#REF!</definedName>
    <definedName name="eeeeeeeeee" localSheetId="41" hidden="1">#REF!</definedName>
    <definedName name="eeeeeeeeee" hidden="1">#REF!</definedName>
    <definedName name="efdgd" localSheetId="43" hidden="1">'[51]Fax a enviar'!#REF!</definedName>
    <definedName name="efdgd" localSheetId="45" hidden="1">'[51]Fax a enviar'!#REF!</definedName>
    <definedName name="efdgd" localSheetId="47" hidden="1">'[51]Fax a enviar'!#REF!</definedName>
    <definedName name="efdgd" localSheetId="21" hidden="1">'[51]Fax a enviar'!#REF!</definedName>
    <definedName name="efdgd" localSheetId="24" hidden="1">'[51]Fax a enviar'!#REF!</definedName>
    <definedName name="efdgd" localSheetId="41" hidden="1">'[51]Fax a enviar'!#REF!</definedName>
    <definedName name="efdgd" hidden="1">'[51]Fax a enviar'!#REF!</definedName>
    <definedName name="efefte" localSheetId="43" hidden="1">'[51]Fax a enviar'!#REF!</definedName>
    <definedName name="efefte" localSheetId="45" hidden="1">'[51]Fax a enviar'!#REF!</definedName>
    <definedName name="efefte" localSheetId="47" hidden="1">'[51]Fax a enviar'!#REF!</definedName>
    <definedName name="efefte" localSheetId="21" hidden="1">'[51]Fax a enviar'!#REF!</definedName>
    <definedName name="efefte" localSheetId="24" hidden="1">'[51]Fax a enviar'!#REF!</definedName>
    <definedName name="efefte" localSheetId="41" hidden="1">'[51]Fax a enviar'!#REF!</definedName>
    <definedName name="efefte" hidden="1">'[51]Fax a enviar'!#REF!</definedName>
    <definedName name="efsdfsd" localSheetId="43" hidden="1">#REF!</definedName>
    <definedName name="efsdfsd" localSheetId="45" hidden="1">#REF!</definedName>
    <definedName name="efsdfsd" localSheetId="47" hidden="1">#REF!</definedName>
    <definedName name="efsdfsd" localSheetId="21" hidden="1">#REF!</definedName>
    <definedName name="efsdfsd" localSheetId="24" hidden="1">#REF!</definedName>
    <definedName name="efsdfsd" localSheetId="41" hidden="1">#REF!</definedName>
    <definedName name="efsdfsd" hidden="1">#REF!</definedName>
    <definedName name="eka" localSheetId="43">#REF!</definedName>
    <definedName name="eka" localSheetId="45">#REF!</definedName>
    <definedName name="eka" localSheetId="47">#REF!</definedName>
    <definedName name="eka" localSheetId="21">#REF!</definedName>
    <definedName name="eka" localSheetId="24">#REF!</definedName>
    <definedName name="eka" localSheetId="41">#REF!</definedName>
    <definedName name="eka">#REF!</definedName>
    <definedName name="EMISION" localSheetId="43">[35]BCP!#REF!</definedName>
    <definedName name="EMISION" localSheetId="45">[35]BCP!#REF!</definedName>
    <definedName name="EMISION" localSheetId="47">[35]BCP!#REF!</definedName>
    <definedName name="EMISION">[35]BCP!#REF!</definedName>
    <definedName name="empty" localSheetId="43">#REF!</definedName>
    <definedName name="empty" localSheetId="45">#REF!</definedName>
    <definedName name="empty" localSheetId="47">#REF!</definedName>
    <definedName name="empty">#REF!</definedName>
    <definedName name="ENDA">#N/A</definedName>
    <definedName name="erererer" localSheetId="43" hidden="1">'[46]Fax a enviar'!#REF!</definedName>
    <definedName name="erererer" localSheetId="45" hidden="1">'[46]Fax a enviar'!#REF!</definedName>
    <definedName name="erererer" localSheetId="47" hidden="1">'[46]Fax a enviar'!#REF!</definedName>
    <definedName name="erererer" localSheetId="24" hidden="1">'[46]Fax a enviar'!#REF!</definedName>
    <definedName name="erererer" localSheetId="41" hidden="1">'[46]Fax a enviar'!#REF!</definedName>
    <definedName name="erererer" hidden="1">'[46]Fax a enviar'!#REF!</definedName>
    <definedName name="ererwrw" localSheetId="43" hidden="1">'[49]Fax a enviar'!#REF!</definedName>
    <definedName name="ererwrw" localSheetId="45" hidden="1">'[49]Fax a enviar'!#REF!</definedName>
    <definedName name="ererwrw" localSheetId="47" hidden="1">'[49]Fax a enviar'!#REF!</definedName>
    <definedName name="ererwrw" localSheetId="24" hidden="1">'[49]Fax a enviar'!#REF!</definedName>
    <definedName name="ererwrw" localSheetId="41" hidden="1">'[49]Fax a enviar'!#REF!</definedName>
    <definedName name="ererwrw" hidden="1">'[49]Fax a enviar'!#REF!</definedName>
    <definedName name="ergferger" localSheetId="21" hidden="1">{"Main Economic Indicators",#N/A,FALSE,"C"}</definedName>
    <definedName name="ergferger" localSheetId="24" hidden="1">{"Main Economic Indicators",#N/A,FALSE,"C"}</definedName>
    <definedName name="ergferger" localSheetId="41" hidden="1">{"Main Economic Indicators",#N/A,FALSE,"C"}</definedName>
    <definedName name="ergferger" hidden="1">{"Main Economic Indicators",#N/A,FALSE,"C"}</definedName>
    <definedName name="ergferger1" localSheetId="21" hidden="1">{"Main Economic Indicators",#N/A,FALSE,"C"}</definedName>
    <definedName name="ergferger1" localSheetId="24" hidden="1">{"Main Economic Indicators",#N/A,FALSE,"C"}</definedName>
    <definedName name="ergferger1" localSheetId="41" hidden="1">{"Main Economic Indicators",#N/A,FALSE,"C"}</definedName>
    <definedName name="ergferger1" hidden="1">{"Main Economic Indicators",#N/A,FALSE,"C"}</definedName>
    <definedName name="ert" localSheetId="21" hidden="1">{"Minpmon",#N/A,FALSE,"Monthinput"}</definedName>
    <definedName name="ert" localSheetId="24" hidden="1">{"Minpmon",#N/A,FALSE,"Monthinput"}</definedName>
    <definedName name="ert" localSheetId="41" hidden="1">{"Minpmon",#N/A,FALSE,"Monthinput"}</definedName>
    <definedName name="ert" hidden="1">{"Minpmon",#N/A,FALSE,"Monthinput"}</definedName>
    <definedName name="ESAF_QUAR_GDP" localSheetId="43">#REF!</definedName>
    <definedName name="ESAF_QUAR_GDP" localSheetId="45">#REF!</definedName>
    <definedName name="ESAF_QUAR_GDP" localSheetId="47">#REF!</definedName>
    <definedName name="ESAF_QUAR_GDP">#REF!</definedName>
    <definedName name="esafr" localSheetId="43">#REF!</definedName>
    <definedName name="esafr" localSheetId="45">#REF!</definedName>
    <definedName name="esafr" localSheetId="47">#REF!</definedName>
    <definedName name="esafr">#REF!</definedName>
    <definedName name="ESC" localSheetId="43">#REF!</definedName>
    <definedName name="ESC" localSheetId="45">#REF!</definedName>
    <definedName name="ESC" localSheetId="47">#REF!</definedName>
    <definedName name="ESC" localSheetId="21">#REF!</definedName>
    <definedName name="ESC" localSheetId="24">#REF!</definedName>
    <definedName name="ESC" localSheetId="41">#REF!</definedName>
    <definedName name="ESC">#REF!</definedName>
    <definedName name="ESTRUCTURA" localSheetId="43" hidden="1">[4]C!#REF!</definedName>
    <definedName name="ESTRUCTURA" localSheetId="45" hidden="1">[4]C!#REF!</definedName>
    <definedName name="ESTRUCTURA" localSheetId="47" hidden="1">[4]C!#REF!</definedName>
    <definedName name="ESTRUCTURA" localSheetId="41" hidden="1">[4]C!#REF!</definedName>
    <definedName name="ESTRUCTURA" hidden="1">[4]C!#REF!</definedName>
    <definedName name="etewte" localSheetId="43" hidden="1">#REF!</definedName>
    <definedName name="etewte" localSheetId="45" hidden="1">#REF!</definedName>
    <definedName name="etewte" localSheetId="47" hidden="1">#REF!</definedName>
    <definedName name="etewte" localSheetId="21" hidden="1">#REF!</definedName>
    <definedName name="etewte" localSheetId="24" hidden="1">#REF!</definedName>
    <definedName name="etewte" localSheetId="41" hidden="1">#REF!</definedName>
    <definedName name="etewte" hidden="1">#REF!</definedName>
    <definedName name="etwt" localSheetId="43" hidden="1">#REF!</definedName>
    <definedName name="etwt" localSheetId="45" hidden="1">#REF!</definedName>
    <definedName name="etwt" localSheetId="47" hidden="1">#REF!</definedName>
    <definedName name="etwt" localSheetId="21" hidden="1">#REF!</definedName>
    <definedName name="etwt" localSheetId="24" hidden="1">#REF!</definedName>
    <definedName name="etwt" localSheetId="41" hidden="1">#REF!</definedName>
    <definedName name="etwt" hidden="1">#REF!</definedName>
    <definedName name="EURCRUDE87" localSheetId="43">#REF!</definedName>
    <definedName name="EURCRUDE87" localSheetId="45">#REF!</definedName>
    <definedName name="EURCRUDE87" localSheetId="47">#REF!</definedName>
    <definedName name="EURCRUDE87" localSheetId="21">#REF!</definedName>
    <definedName name="EURCRUDE87" localSheetId="24">#REF!</definedName>
    <definedName name="EURCRUDE87" localSheetId="41">#REF!</definedName>
    <definedName name="EURCRUDE87">#REF!</definedName>
    <definedName name="EURCRUDE88" localSheetId="43">#REF!</definedName>
    <definedName name="EURCRUDE88" localSheetId="45">#REF!</definedName>
    <definedName name="EURCRUDE88" localSheetId="47">#REF!</definedName>
    <definedName name="EURCRUDE88" localSheetId="21">#REF!</definedName>
    <definedName name="EURCRUDE88" localSheetId="24">#REF!</definedName>
    <definedName name="EURCRUDE88" localSheetId="41">#REF!</definedName>
    <definedName name="EURCRUDE88">#REF!</definedName>
    <definedName name="EURO" localSheetId="43">#REF!</definedName>
    <definedName name="EURO" localSheetId="45">#REF!</definedName>
    <definedName name="EURO" localSheetId="47">#REF!</definedName>
    <definedName name="EURO" localSheetId="21">#REF!</definedName>
    <definedName name="EURO" localSheetId="24">#REF!</definedName>
    <definedName name="EURO" localSheetId="41">#REF!</definedName>
    <definedName name="EURO">#REF!</definedName>
    <definedName name="EURO1" localSheetId="43">#REF!</definedName>
    <definedName name="EURO1" localSheetId="45">#REF!</definedName>
    <definedName name="EURO1" localSheetId="47">#REF!</definedName>
    <definedName name="EURO1" localSheetId="21">#REF!</definedName>
    <definedName name="EURO1" localSheetId="24">#REF!</definedName>
    <definedName name="EURO1" localSheetId="41">#REF!</definedName>
    <definedName name="EURO1">#REF!</definedName>
    <definedName name="EURPROD87" localSheetId="43">#REF!</definedName>
    <definedName name="EURPROD87" localSheetId="45">#REF!</definedName>
    <definedName name="EURPROD87" localSheetId="47">#REF!</definedName>
    <definedName name="EURPROD87" localSheetId="21">#REF!</definedName>
    <definedName name="EURPROD87" localSheetId="24">#REF!</definedName>
    <definedName name="EURPROD87" localSheetId="41">#REF!</definedName>
    <definedName name="EURPROD87">#REF!</definedName>
    <definedName name="EURPROD88" localSheetId="43">#REF!</definedName>
    <definedName name="EURPROD88" localSheetId="45">#REF!</definedName>
    <definedName name="EURPROD88" localSheetId="47">#REF!</definedName>
    <definedName name="EURPROD88" localSheetId="21">#REF!</definedName>
    <definedName name="EURPROD88" localSheetId="24">#REF!</definedName>
    <definedName name="EURPROD88" localSheetId="41">#REF!</definedName>
    <definedName name="EURPROD88">#REF!</definedName>
    <definedName name="EURTOT87" localSheetId="43">#REF!</definedName>
    <definedName name="EURTOT87" localSheetId="45">#REF!</definedName>
    <definedName name="EURTOT87" localSheetId="47">#REF!</definedName>
    <definedName name="EURTOT87" localSheetId="21">#REF!</definedName>
    <definedName name="EURTOT87" localSheetId="24">#REF!</definedName>
    <definedName name="EURTOT87" localSheetId="41">#REF!</definedName>
    <definedName name="EURTOT87">#REF!</definedName>
    <definedName name="EURTOT88" localSheetId="43">#REF!</definedName>
    <definedName name="EURTOT88" localSheetId="45">#REF!</definedName>
    <definedName name="EURTOT88" localSheetId="47">#REF!</definedName>
    <definedName name="EURTOT88" localSheetId="21">#REF!</definedName>
    <definedName name="EURTOT88" localSheetId="24">#REF!</definedName>
    <definedName name="EURTOT88" localSheetId="41">#REF!</definedName>
    <definedName name="EURTOT88">#REF!</definedName>
    <definedName name="eustocks">#N/A</definedName>
    <definedName name="ex">[52]Sheet1!$N$2:$Q$26</definedName>
    <definedName name="ExitWRS">[53]Main!$AB$25</definedName>
    <definedName name="FAL" localSheetId="43">#REF!</definedName>
    <definedName name="FAL" localSheetId="45">#REF!</definedName>
    <definedName name="FAL" localSheetId="47">#REF!</definedName>
    <definedName name="FAL" localSheetId="21">#REF!</definedName>
    <definedName name="FAL" localSheetId="24">#REF!</definedName>
    <definedName name="FAL" localSheetId="41">#REF!</definedName>
    <definedName name="FAL">#REF!</definedName>
    <definedName name="FB" localSheetId="43">#REF!</definedName>
    <definedName name="FB" localSheetId="45">#REF!</definedName>
    <definedName name="FB" localSheetId="47">#REF!</definedName>
    <definedName name="FB" localSheetId="21">#REF!</definedName>
    <definedName name="FB" localSheetId="24">#REF!</definedName>
    <definedName name="FB" localSheetId="41">#REF!</definedName>
    <definedName name="FB">#REF!</definedName>
    <definedName name="FB1A" localSheetId="43">#REF!</definedName>
    <definedName name="FB1A" localSheetId="45">#REF!</definedName>
    <definedName name="FB1A" localSheetId="47">#REF!</definedName>
    <definedName name="FB1A" localSheetId="21">#REF!</definedName>
    <definedName name="FB1A" localSheetId="24">#REF!</definedName>
    <definedName name="FB1A" localSheetId="41">#REF!</definedName>
    <definedName name="FB1A">#REF!</definedName>
    <definedName name="fdfd" localSheetId="43" hidden="1">'[27]Fax a enviar'!#REF!</definedName>
    <definedName name="fdfd" localSheetId="45" hidden="1">'[27]Fax a enviar'!#REF!</definedName>
    <definedName name="fdfd" localSheetId="47" hidden="1">'[27]Fax a enviar'!#REF!</definedName>
    <definedName name="fdfd" localSheetId="24" hidden="1">'[27]Fax a enviar'!#REF!</definedName>
    <definedName name="fdfd" localSheetId="41" hidden="1">'[27]Fax a enviar'!#REF!</definedName>
    <definedName name="fdfd" hidden="1">'[27]Fax a enviar'!#REF!</definedName>
    <definedName name="fdfdd" localSheetId="43" hidden="1">#REF!</definedName>
    <definedName name="fdfdd" localSheetId="45" hidden="1">#REF!</definedName>
    <definedName name="fdfdd" localSheetId="47" hidden="1">#REF!</definedName>
    <definedName name="fdfdd" localSheetId="21" hidden="1">#REF!</definedName>
    <definedName name="fdfdd" localSheetId="24" hidden="1">#REF!</definedName>
    <definedName name="fdfdd" localSheetId="41" hidden="1">#REF!</definedName>
    <definedName name="fdfdd" hidden="1">#REF!</definedName>
    <definedName name="fdfddf" localSheetId="43" hidden="1">#REF!</definedName>
    <definedName name="fdfddf" localSheetId="45" hidden="1">#REF!</definedName>
    <definedName name="fdfddf" localSheetId="47" hidden="1">#REF!</definedName>
    <definedName name="fdfddf" localSheetId="21" hidden="1">#REF!</definedName>
    <definedName name="fdfddf" localSheetId="24" hidden="1">#REF!</definedName>
    <definedName name="fdfddf" localSheetId="41" hidden="1">#REF!</definedName>
    <definedName name="fdfddf" hidden="1">#REF!</definedName>
    <definedName name="fdfdf" localSheetId="43" hidden="1">'[27]Fax a enviar'!#REF!</definedName>
    <definedName name="fdfdf" localSheetId="45" hidden="1">'[27]Fax a enviar'!#REF!</definedName>
    <definedName name="fdfdf" localSheetId="47" hidden="1">'[27]Fax a enviar'!#REF!</definedName>
    <definedName name="fdfdf" localSheetId="24" hidden="1">'[27]Fax a enviar'!#REF!</definedName>
    <definedName name="fdfdf" localSheetId="41" hidden="1">'[27]Fax a enviar'!#REF!</definedName>
    <definedName name="fdfdf" hidden="1">'[27]Fax a enviar'!#REF!</definedName>
    <definedName name="fdfds" localSheetId="43" hidden="1">#REF!</definedName>
    <definedName name="fdfds" localSheetId="45" hidden="1">#REF!</definedName>
    <definedName name="fdfds" localSheetId="47" hidden="1">#REF!</definedName>
    <definedName name="fdfds" localSheetId="21" hidden="1">#REF!</definedName>
    <definedName name="fdfds" localSheetId="24" hidden="1">#REF!</definedName>
    <definedName name="fdfds" localSheetId="41" hidden="1">#REF!</definedName>
    <definedName name="fdfds" hidden="1">#REF!</definedName>
    <definedName name="fdfdsafsdf" localSheetId="43" hidden="1">'[48]Fax a enviar'!#REF!</definedName>
    <definedName name="fdfdsafsdf" localSheetId="45" hidden="1">'[48]Fax a enviar'!#REF!</definedName>
    <definedName name="fdfdsafsdf" localSheetId="47" hidden="1">'[48]Fax a enviar'!#REF!</definedName>
    <definedName name="fdfdsafsdf" localSheetId="24" hidden="1">'[48]Fax a enviar'!#REF!</definedName>
    <definedName name="fdfdsafsdf" localSheetId="41" hidden="1">'[48]Fax a enviar'!#REF!</definedName>
    <definedName name="fdfdsafsdf" hidden="1">'[48]Fax a enviar'!#REF!</definedName>
    <definedName name="fdfdsf" localSheetId="43" hidden="1">#REF!</definedName>
    <definedName name="fdfdsf" localSheetId="45" hidden="1">#REF!</definedName>
    <definedName name="fdfdsf" localSheetId="47" hidden="1">#REF!</definedName>
    <definedName name="fdfdsf" localSheetId="21" hidden="1">#REF!</definedName>
    <definedName name="fdfdsf" localSheetId="24" hidden="1">#REF!</definedName>
    <definedName name="fdfdsf" localSheetId="41" hidden="1">#REF!</definedName>
    <definedName name="fdfdsf" hidden="1">#REF!</definedName>
    <definedName name="fdfsd" localSheetId="43" hidden="1">'[36]Fax a enviar'!#REF!</definedName>
    <definedName name="fdfsd" localSheetId="45" hidden="1">'[36]Fax a enviar'!#REF!</definedName>
    <definedName name="fdfsd" localSheetId="47" hidden="1">'[36]Fax a enviar'!#REF!</definedName>
    <definedName name="fdfsd" localSheetId="24" hidden="1">'[36]Fax a enviar'!#REF!</definedName>
    <definedName name="fdfsd" localSheetId="41" hidden="1">'[36]Fax a enviar'!#REF!</definedName>
    <definedName name="fdfsd" hidden="1">'[36]Fax a enviar'!#REF!</definedName>
    <definedName name="fed" localSheetId="21" hidden="1">{"Riqfin97",#N/A,FALSE,"Tran";"Riqfinpro",#N/A,FALSE,"Tran"}</definedName>
    <definedName name="fed" localSheetId="24" hidden="1">{"Riqfin97",#N/A,FALSE,"Tran";"Riqfinpro",#N/A,FALSE,"Tran"}</definedName>
    <definedName name="fed" localSheetId="41" hidden="1">{"Riqfin97",#N/A,FALSE,"Tran";"Riqfinpro",#N/A,FALSE,"Tran"}</definedName>
    <definedName name="fed" hidden="1">{"Riqfin97",#N/A,FALSE,"Tran";"Riqfinpro",#N/A,FALSE,"Tran"}</definedName>
    <definedName name="feere" localSheetId="43" hidden="1">'[46]Fax a enviar'!#REF!</definedName>
    <definedName name="feere" localSheetId="45" hidden="1">'[46]Fax a enviar'!#REF!</definedName>
    <definedName name="feere" localSheetId="47" hidden="1">'[46]Fax a enviar'!#REF!</definedName>
    <definedName name="feere" localSheetId="41" hidden="1">'[46]Fax a enviar'!#REF!</definedName>
    <definedName name="feere" hidden="1">'[46]Fax a enviar'!#REF!</definedName>
    <definedName name="fef" localSheetId="43" hidden="1">'[46]Fax a enviar'!#REF!</definedName>
    <definedName name="fef" localSheetId="45" hidden="1">'[46]Fax a enviar'!#REF!</definedName>
    <definedName name="fef" localSheetId="47" hidden="1">'[46]Fax a enviar'!#REF!</definedName>
    <definedName name="fef" localSheetId="41" hidden="1">'[46]Fax a enviar'!#REF!</definedName>
    <definedName name="fef" hidden="1">'[46]Fax a enviar'!#REF!</definedName>
    <definedName name="fer" localSheetId="21" hidden="1">{"Riqfin97",#N/A,FALSE,"Tran";"Riqfinpro",#N/A,FALSE,"Tran"}</definedName>
    <definedName name="fer" localSheetId="24" hidden="1">{"Riqfin97",#N/A,FALSE,"Tran";"Riqfinpro",#N/A,FALSE,"Tran"}</definedName>
    <definedName name="fer" localSheetId="41" hidden="1">{"Riqfin97",#N/A,FALSE,"Tran";"Riqfinpro",#N/A,FALSE,"Tran"}</definedName>
    <definedName name="fer" hidden="1">{"Riqfin97",#N/A,FALSE,"Tran";"Riqfinpro",#N/A,FALSE,"Tran"}</definedName>
    <definedName name="FF" localSheetId="43">#REF!</definedName>
    <definedName name="FF" localSheetId="45">#REF!</definedName>
    <definedName name="FF" localSheetId="47">#REF!</definedName>
    <definedName name="FF" localSheetId="21">#REF!</definedName>
    <definedName name="FF" localSheetId="24">#REF!</definedName>
    <definedName name="FF" localSheetId="41">#REF!</definedName>
    <definedName name="FF">#REF!</definedName>
    <definedName name="FF1A" localSheetId="43">#REF!</definedName>
    <definedName name="FF1A" localSheetId="45">#REF!</definedName>
    <definedName name="FF1A" localSheetId="47">#REF!</definedName>
    <definedName name="FF1A" localSheetId="21">#REF!</definedName>
    <definedName name="FF1A" localSheetId="24">#REF!</definedName>
    <definedName name="FF1A" localSheetId="41">#REF!</definedName>
    <definedName name="FF1A">#REF!</definedName>
    <definedName name="fff" localSheetId="43" hidden="1">#REF!</definedName>
    <definedName name="fff" localSheetId="45" hidden="1">#REF!</definedName>
    <definedName name="fff" localSheetId="47" hidden="1">#REF!</definedName>
    <definedName name="fff" localSheetId="21" hidden="1">#REF!</definedName>
    <definedName name="fff" localSheetId="24" hidden="1">#REF!</definedName>
    <definedName name="fff" localSheetId="41" hidden="1">#REF!</definedName>
    <definedName name="fff" hidden="1">#REF!</definedName>
    <definedName name="ffff" localSheetId="21" hidden="1">{"Riqfin97",#N/A,FALSE,"Tran";"Riqfinpro",#N/A,FALSE,"Tran"}</definedName>
    <definedName name="ffff" localSheetId="24" hidden="1">{"Riqfin97",#N/A,FALSE,"Tran";"Riqfinpro",#N/A,FALSE,"Tran"}</definedName>
    <definedName name="ffff" localSheetId="41" hidden="1">{"Riqfin97",#N/A,FALSE,"Tran";"Riqfinpro",#N/A,FALSE,"Tran"}</definedName>
    <definedName name="ffff" hidden="1">{"Riqfin97",#N/A,FALSE,"Tran";"Riqfinpro",#N/A,FALSE,"Tran"}</definedName>
    <definedName name="fffff" localSheetId="43">#REF!</definedName>
    <definedName name="fffff" localSheetId="45">#REF!</definedName>
    <definedName name="fffff" localSheetId="47">#REF!</definedName>
    <definedName name="fffff" localSheetId="21">#REF!</definedName>
    <definedName name="fffff" localSheetId="24">#REF!</definedName>
    <definedName name="fffff" localSheetId="41">#REF!</definedName>
    <definedName name="fffff">#REF!</definedName>
    <definedName name="ffffff" localSheetId="43" hidden="1">#REF!</definedName>
    <definedName name="ffffff" localSheetId="45" hidden="1">#REF!</definedName>
    <definedName name="ffffff" localSheetId="47" hidden="1">#REF!</definedName>
    <definedName name="ffffff" localSheetId="21" hidden="1">#REF!</definedName>
    <definedName name="ffffff" localSheetId="24" hidden="1">#REF!</definedName>
    <definedName name="ffffff" localSheetId="41" hidden="1">#REF!</definedName>
    <definedName name="ffffff" hidden="1">#REF!</definedName>
    <definedName name="fffffff" localSheetId="21" hidden="1">{"Minpmon",#N/A,FALSE,"Monthinput"}</definedName>
    <definedName name="fffffff" localSheetId="24" hidden="1">{"Minpmon",#N/A,FALSE,"Monthinput"}</definedName>
    <definedName name="fffffff" localSheetId="41" hidden="1">{"Minpmon",#N/A,FALSE,"Monthinput"}</definedName>
    <definedName name="fffffff" hidden="1">{"Minpmon",#N/A,FALSE,"Monthinput"}</definedName>
    <definedName name="fffffffff" localSheetId="43" hidden="1">'[46]Fax a enviar'!#REF!</definedName>
    <definedName name="fffffffff" localSheetId="45" hidden="1">'[46]Fax a enviar'!#REF!</definedName>
    <definedName name="fffffffff" localSheetId="47" hidden="1">'[46]Fax a enviar'!#REF!</definedName>
    <definedName name="fffffffff" localSheetId="41" hidden="1">'[46]Fax a enviar'!#REF!</definedName>
    <definedName name="fffffffff" hidden="1">'[46]Fax a enviar'!#REF!</definedName>
    <definedName name="ffffffffffffff" localSheetId="21" hidden="1">{"Riqfin97",#N/A,FALSE,"Tran";"Riqfinpro",#N/A,FALSE,"Tran"}</definedName>
    <definedName name="ffffffffffffff" localSheetId="24" hidden="1">{"Riqfin97",#N/A,FALSE,"Tran";"Riqfinpro",#N/A,FALSE,"Tran"}</definedName>
    <definedName name="ffffffffffffff" localSheetId="41" hidden="1">{"Riqfin97",#N/A,FALSE,"Tran";"Riqfinpro",#N/A,FALSE,"Tran"}</definedName>
    <definedName name="ffffffffffffff" hidden="1">{"Riqfin97",#N/A,FALSE,"Tran";"Riqfinpro",#N/A,FALSE,"Tran"}</definedName>
    <definedName name="FFNN" localSheetId="43">#REF!</definedName>
    <definedName name="FFNN" localSheetId="45">#REF!</definedName>
    <definedName name="FFNN" localSheetId="47">#REF!</definedName>
    <definedName name="FFNN">#REF!</definedName>
    <definedName name="fgf" localSheetId="21" hidden="1">{"Riqfin97",#N/A,FALSE,"Tran";"Riqfinpro",#N/A,FALSE,"Tran"}</definedName>
    <definedName name="fgf" localSheetId="24" hidden="1">{"Riqfin97",#N/A,FALSE,"Tran";"Riqfinpro",#N/A,FALSE,"Tran"}</definedName>
    <definedName name="fgf" localSheetId="41" hidden="1">{"Riqfin97",#N/A,FALSE,"Tran";"Riqfinpro",#N/A,FALSE,"Tran"}</definedName>
    <definedName name="fgf" hidden="1">{"Riqfin97",#N/A,FALSE,"Tran";"Riqfinpro",#N/A,FALSE,"Tran"}</definedName>
    <definedName name="fgfg" localSheetId="43" hidden="1">'[49]Fax a enviar'!#REF!</definedName>
    <definedName name="fgfg" localSheetId="45" hidden="1">'[49]Fax a enviar'!#REF!</definedName>
    <definedName name="fgfg" localSheetId="47" hidden="1">'[49]Fax a enviar'!#REF!</definedName>
    <definedName name="fgfg" localSheetId="41" hidden="1">'[49]Fax a enviar'!#REF!</definedName>
    <definedName name="fgfg" hidden="1">'[49]Fax a enviar'!#REF!</definedName>
    <definedName name="fghfghf" localSheetId="43" hidden="1">'[54]Fax a enviar'!#REF!</definedName>
    <definedName name="fghfghf" localSheetId="45" hidden="1">'[54]Fax a enviar'!#REF!</definedName>
    <definedName name="fghfghf" localSheetId="47" hidden="1">'[54]Fax a enviar'!#REF!</definedName>
    <definedName name="fghfghf" localSheetId="41" hidden="1">'[54]Fax a enviar'!#REF!</definedName>
    <definedName name="fghfghf" hidden="1">'[54]Fax a enviar'!#REF!</definedName>
    <definedName name="fhnfdj" localSheetId="43" hidden="1">'[46]Fax a enviar'!#REF!</definedName>
    <definedName name="fhnfdj" localSheetId="45" hidden="1">'[46]Fax a enviar'!#REF!</definedName>
    <definedName name="fhnfdj" localSheetId="47" hidden="1">'[46]Fax a enviar'!#REF!</definedName>
    <definedName name="fhnfdj" localSheetId="41" hidden="1">'[46]Fax a enviar'!#REF!</definedName>
    <definedName name="fhnfdj" hidden="1">'[46]Fax a enviar'!#REF!</definedName>
    <definedName name="Fig.1" localSheetId="43">#REF!</definedName>
    <definedName name="Fig.1" localSheetId="45">#REF!</definedName>
    <definedName name="Fig.1" localSheetId="47">#REF!</definedName>
    <definedName name="Fig.1" localSheetId="21">#REF!</definedName>
    <definedName name="Fig.1" localSheetId="24">#REF!</definedName>
    <definedName name="Fig.1" localSheetId="41">#REF!</definedName>
    <definedName name="Fig.1">#REF!</definedName>
    <definedName name="FigTitle" localSheetId="43">#REF!</definedName>
    <definedName name="FigTitle" localSheetId="45">#REF!</definedName>
    <definedName name="FigTitle" localSheetId="47">#REF!</definedName>
    <definedName name="FigTitle" localSheetId="21">#REF!</definedName>
    <definedName name="FigTitle" localSheetId="24">#REF!</definedName>
    <definedName name="FigTitle" localSheetId="41">#REF!</definedName>
    <definedName name="FigTitle">#REF!</definedName>
    <definedName name="Figure.3" localSheetId="43">#REF!</definedName>
    <definedName name="Figure.3" localSheetId="45">#REF!</definedName>
    <definedName name="Figure.3" localSheetId="47">#REF!</definedName>
    <definedName name="Figure.3" localSheetId="21">#REF!</definedName>
    <definedName name="Figure.3" localSheetId="24">#REF!</definedName>
    <definedName name="Figure.3" localSheetId="41">#REF!</definedName>
    <definedName name="Figure.3">#REF!</definedName>
    <definedName name="Financing" localSheetId="21" hidden="1">{"Tab1",#N/A,FALSE,"P";"Tab2",#N/A,FALSE,"P"}</definedName>
    <definedName name="Financing" localSheetId="24" hidden="1">{"Tab1",#N/A,FALSE,"P";"Tab2",#N/A,FALSE,"P"}</definedName>
    <definedName name="Financing" localSheetId="41" hidden="1">{"Tab1",#N/A,FALSE,"P";"Tab2",#N/A,FALSE,"P"}</definedName>
    <definedName name="Financing" hidden="1">{"Tab1",#N/A,FALSE,"P";"Tab2",#N/A,FALSE,"P"}</definedName>
    <definedName name="Fisc" localSheetId="43">#REF!</definedName>
    <definedName name="Fisc" localSheetId="45">#REF!</definedName>
    <definedName name="Fisc" localSheetId="47">#REF!</definedName>
    <definedName name="Fisc">#REF!</definedName>
    <definedName name="Fisca" localSheetId="43">#REF!</definedName>
    <definedName name="Fisca" localSheetId="45">#REF!</definedName>
    <definedName name="Fisca" localSheetId="47">#REF!</definedName>
    <definedName name="Fisca" localSheetId="21">#REF!</definedName>
    <definedName name="Fisca" localSheetId="24">#REF!</definedName>
    <definedName name="Fisca" localSheetId="41">#REF!</definedName>
    <definedName name="Fisca">#REF!</definedName>
    <definedName name="FMI" localSheetId="43">[35]BCP!#REF!</definedName>
    <definedName name="FMI" localSheetId="45">[35]BCP!#REF!</definedName>
    <definedName name="FMI" localSheetId="47">[35]BCP!#REF!</definedName>
    <definedName name="FMI">[35]BCP!#REF!</definedName>
    <definedName name="FMK" localSheetId="43">#REF!</definedName>
    <definedName name="FMK" localSheetId="45">#REF!</definedName>
    <definedName name="FMK" localSheetId="47">#REF!</definedName>
    <definedName name="FMK" localSheetId="21">#REF!</definedName>
    <definedName name="FMK" localSheetId="24">#REF!</definedName>
    <definedName name="FMK" localSheetId="41">#REF!</definedName>
    <definedName name="FMK">#REF!</definedName>
    <definedName name="FORMATO">#N/A</definedName>
    <definedName name="FRAMENO" localSheetId="43">#REF!</definedName>
    <definedName name="FRAMENO" localSheetId="45">#REF!</definedName>
    <definedName name="FRAMENO" localSheetId="47">#REF!</definedName>
    <definedName name="FRAMENO">#REF!</definedName>
    <definedName name="framework_macro" localSheetId="43">#REF!</definedName>
    <definedName name="framework_macro" localSheetId="45">#REF!</definedName>
    <definedName name="framework_macro" localSheetId="47">#REF!</definedName>
    <definedName name="framework_macro">#REF!</definedName>
    <definedName name="framework_macro_new" localSheetId="43">#REF!</definedName>
    <definedName name="framework_macro_new" localSheetId="45">#REF!</definedName>
    <definedName name="framework_macro_new" localSheetId="47">#REF!</definedName>
    <definedName name="framework_macro_new">#REF!</definedName>
    <definedName name="framework_monetary" localSheetId="43">#REF!</definedName>
    <definedName name="framework_monetary" localSheetId="45">#REF!</definedName>
    <definedName name="framework_monetary" localSheetId="47">#REF!</definedName>
    <definedName name="framework_monetary">#REF!</definedName>
    <definedName name="FRAMEYES" localSheetId="43">#REF!</definedName>
    <definedName name="FRAMEYES" localSheetId="45">#REF!</definedName>
    <definedName name="FRAMEYES" localSheetId="47">#REF!</definedName>
    <definedName name="FRAMEYES">#REF!</definedName>
    <definedName name="fre" localSheetId="21" hidden="1">{"Tab1",#N/A,FALSE,"P";"Tab2",#N/A,FALSE,"P"}</definedName>
    <definedName name="fre" localSheetId="24" hidden="1">{"Tab1",#N/A,FALSE,"P";"Tab2",#N/A,FALSE,"P"}</definedName>
    <definedName name="fre" localSheetId="41" hidden="1">{"Tab1",#N/A,FALSE,"P";"Tab2",#N/A,FALSE,"P"}</definedName>
    <definedName name="fre" hidden="1">{"Tab1",#N/A,FALSE,"P";"Tab2",#N/A,FALSE,"P"}</definedName>
    <definedName name="FRFEURO" localSheetId="43">#REF!</definedName>
    <definedName name="FRFEURO" localSheetId="45">#REF!</definedName>
    <definedName name="FRFEURO" localSheetId="47">#REF!</definedName>
    <definedName name="FRFEURO" localSheetId="21">#REF!</definedName>
    <definedName name="FRFEURO" localSheetId="24">#REF!</definedName>
    <definedName name="FRFEURO" localSheetId="41">#REF!</definedName>
    <definedName name="FRFEURO">#REF!</definedName>
    <definedName name="FS" localSheetId="43">#REF!</definedName>
    <definedName name="FS" localSheetId="45">#REF!</definedName>
    <definedName name="FS" localSheetId="47">#REF!</definedName>
    <definedName name="FS" localSheetId="21">#REF!</definedName>
    <definedName name="FS" localSheetId="24">#REF!</definedName>
    <definedName name="FS" localSheetId="41">#REF!</definedName>
    <definedName name="FS">#REF!</definedName>
    <definedName name="FS1A" localSheetId="43">#REF!</definedName>
    <definedName name="FS1A" localSheetId="45">#REF!</definedName>
    <definedName name="FS1A" localSheetId="47">#REF!</definedName>
    <definedName name="FS1A" localSheetId="21">#REF!</definedName>
    <definedName name="FS1A" localSheetId="24">#REF!</definedName>
    <definedName name="FS1A" localSheetId="41">#REF!</definedName>
    <definedName name="FS1A">#REF!</definedName>
    <definedName name="fsdfsd" localSheetId="43" hidden="1">[55]C!#REF!</definedName>
    <definedName name="fsdfsd" localSheetId="45" hidden="1">[55]C!#REF!</definedName>
    <definedName name="fsdfsd" localSheetId="47" hidden="1">[55]C!#REF!</definedName>
    <definedName name="fsdfsd" localSheetId="21" hidden="1">[55]C!#REF!</definedName>
    <definedName name="fsdfsd" localSheetId="24" hidden="1">[55]C!#REF!</definedName>
    <definedName name="fsdfsd" localSheetId="41" hidden="1">[55]C!#REF!</definedName>
    <definedName name="fsdfsd" hidden="1">[55]C!#REF!</definedName>
    <definedName name="fsdsdfa" localSheetId="43" hidden="1">'[48]Fax a enviar'!#REF!</definedName>
    <definedName name="fsdsdfa" localSheetId="45" hidden="1">'[48]Fax a enviar'!#REF!</definedName>
    <definedName name="fsdsdfa" localSheetId="47" hidden="1">'[48]Fax a enviar'!#REF!</definedName>
    <definedName name="fsdsdfa" localSheetId="21" hidden="1">'[48]Fax a enviar'!#REF!</definedName>
    <definedName name="fsdsdfa" localSheetId="24" hidden="1">'[48]Fax a enviar'!#REF!</definedName>
    <definedName name="fsdsdfa" localSheetId="41" hidden="1">'[48]Fax a enviar'!#REF!</definedName>
    <definedName name="fsdsdfa" hidden="1">'[48]Fax a enviar'!#REF!</definedName>
    <definedName name="FT" localSheetId="43">#REF!</definedName>
    <definedName name="FT" localSheetId="45">#REF!</definedName>
    <definedName name="FT" localSheetId="47">#REF!</definedName>
    <definedName name="FT" localSheetId="21">#REF!</definedName>
    <definedName name="FT" localSheetId="24">#REF!</definedName>
    <definedName name="FT" localSheetId="41">#REF!</definedName>
    <definedName name="FT">#REF!</definedName>
    <definedName name="FT1A" localSheetId="43">#REF!</definedName>
    <definedName name="FT1A" localSheetId="45">#REF!</definedName>
    <definedName name="FT1A" localSheetId="47">#REF!</definedName>
    <definedName name="FT1A" localSheetId="21">#REF!</definedName>
    <definedName name="FT1A" localSheetId="24">#REF!</definedName>
    <definedName name="FT1A" localSheetId="41">#REF!</definedName>
    <definedName name="FT1A">#REF!</definedName>
    <definedName name="ftr" localSheetId="21" hidden="1">{"Riqfin97",#N/A,FALSE,"Tran";"Riqfinpro",#N/A,FALSE,"Tran"}</definedName>
    <definedName name="ftr" localSheetId="24" hidden="1">{"Riqfin97",#N/A,FALSE,"Tran";"Riqfinpro",#N/A,FALSE,"Tran"}</definedName>
    <definedName name="ftr" localSheetId="41" hidden="1">{"Riqfin97",#N/A,FALSE,"Tran";"Riqfinpro",#N/A,FALSE,"Tran"}</definedName>
    <definedName name="ftr" hidden="1">{"Riqfin97",#N/A,FALSE,"Tran";"Riqfinpro",#N/A,FALSE,"Tran"}</definedName>
    <definedName name="fty" localSheetId="21" hidden="1">{"Riqfin97",#N/A,FALSE,"Tran";"Riqfinpro",#N/A,FALSE,"Tran"}</definedName>
    <definedName name="fty" localSheetId="24" hidden="1">{"Riqfin97",#N/A,FALSE,"Tran";"Riqfinpro",#N/A,FALSE,"Tran"}</definedName>
    <definedName name="fty" localSheetId="41" hidden="1">{"Riqfin97",#N/A,FALSE,"Tran";"Riqfinpro",#N/A,FALSE,"Tran"}</definedName>
    <definedName name="fty" hidden="1">{"Riqfin97",#N/A,FALSE,"Tran";"Riqfinpro",#N/A,FALSE,"Tran"}</definedName>
    <definedName name="FUENTE" localSheetId="43">#REF!</definedName>
    <definedName name="FUENTE" localSheetId="45">#REF!</definedName>
    <definedName name="FUENTE" localSheetId="47">#REF!</definedName>
    <definedName name="FUENTE" localSheetId="21">#REF!</definedName>
    <definedName name="FUENTE" localSheetId="24">#REF!</definedName>
    <definedName name="FUENTE" localSheetId="32">#REF!</definedName>
    <definedName name="FUENTE" localSheetId="33">#REF!</definedName>
    <definedName name="FUENTE" localSheetId="34">#REF!</definedName>
    <definedName name="FUENTE" localSheetId="41">#REF!</definedName>
    <definedName name="FUENTE">#REF!</definedName>
    <definedName name="fuente1" localSheetId="43">#REF!</definedName>
    <definedName name="fuente1" localSheetId="45">#REF!</definedName>
    <definedName name="fuente1" localSheetId="47">#REF!</definedName>
    <definedName name="fuente1" localSheetId="21">#REF!</definedName>
    <definedName name="fuente1" localSheetId="24">#REF!</definedName>
    <definedName name="fuente1" localSheetId="32">#REF!</definedName>
    <definedName name="fuente1" localSheetId="33">#REF!</definedName>
    <definedName name="fuente1" localSheetId="34">#REF!</definedName>
    <definedName name="fuente1" localSheetId="41">#REF!</definedName>
    <definedName name="fuente1">#REF!</definedName>
    <definedName name="FUENTE2" localSheetId="43">#REF!</definedName>
    <definedName name="FUENTE2" localSheetId="45">#REF!</definedName>
    <definedName name="FUENTE2" localSheetId="47">#REF!</definedName>
    <definedName name="FUENTE2">#REF!</definedName>
    <definedName name="Fuentes" localSheetId="43">#REF!</definedName>
    <definedName name="Fuentes" localSheetId="45">#REF!</definedName>
    <definedName name="Fuentes" localSheetId="47">#REF!</definedName>
    <definedName name="Fuentes">#REF!</definedName>
    <definedName name="fx" localSheetId="43">#REF!</definedName>
    <definedName name="fx" localSheetId="45">#REF!</definedName>
    <definedName name="fx" localSheetId="47">#REF!</definedName>
    <definedName name="fx" localSheetId="21">#REF!</definedName>
    <definedName name="fx" localSheetId="24">#REF!</definedName>
    <definedName name="fx" localSheetId="41">#REF!</definedName>
    <definedName name="fx">#REF!</definedName>
    <definedName name="G" localSheetId="21" hidden="1">{"Main Economic Indicators",#N/A,FALSE,"C"}</definedName>
    <definedName name="G" localSheetId="24" hidden="1">{"Main Economic Indicators",#N/A,FALSE,"C"}</definedName>
    <definedName name="G" localSheetId="41" hidden="1">{"Main Economic Indicators",#N/A,FALSE,"C"}</definedName>
    <definedName name="G" hidden="1">{"Main Economic Indicators",#N/A,FALSE,"C"}</definedName>
    <definedName name="GAP" localSheetId="43">#REF!</definedName>
    <definedName name="GAP" localSheetId="45">#REF!</definedName>
    <definedName name="GAP" localSheetId="47">#REF!</definedName>
    <definedName name="GAP">#REF!</definedName>
    <definedName name="GAPFGFROM" localSheetId="43">#REF!</definedName>
    <definedName name="GAPFGFROM" localSheetId="45">#REF!</definedName>
    <definedName name="GAPFGFROM" localSheetId="47">#REF!</definedName>
    <definedName name="GAPFGFROM">#REF!</definedName>
    <definedName name="GAPFGTO" localSheetId="43">#REF!</definedName>
    <definedName name="GAPFGTO" localSheetId="45">#REF!</definedName>
    <definedName name="GAPFGTO" localSheetId="47">#REF!</definedName>
    <definedName name="GAPFGTO">#REF!</definedName>
    <definedName name="GAPSTFROM" localSheetId="43">#REF!</definedName>
    <definedName name="GAPSTFROM" localSheetId="45">#REF!</definedName>
    <definedName name="GAPSTFROM" localSheetId="47">#REF!</definedName>
    <definedName name="GAPSTFROM">#REF!</definedName>
    <definedName name="GAPSTTO" localSheetId="43">#REF!</definedName>
    <definedName name="GAPSTTO" localSheetId="45">#REF!</definedName>
    <definedName name="GAPSTTO" localSheetId="47">#REF!</definedName>
    <definedName name="GAPSTTO">#REF!</definedName>
    <definedName name="GAPTEST" localSheetId="43">#REF!</definedName>
    <definedName name="GAPTEST" localSheetId="45">#REF!</definedName>
    <definedName name="GAPTEST" localSheetId="47">#REF!</definedName>
    <definedName name="GAPTEST">#REF!</definedName>
    <definedName name="GAPTESTFG" localSheetId="43">#REF!</definedName>
    <definedName name="GAPTESTFG" localSheetId="45">#REF!</definedName>
    <definedName name="GAPTESTFG" localSheetId="47">#REF!</definedName>
    <definedName name="GAPTESTFG">#REF!</definedName>
    <definedName name="GAZZETTE" localSheetId="43">#REF!</definedName>
    <definedName name="GAZZETTE" localSheetId="45">#REF!</definedName>
    <definedName name="GAZZETTE" localSheetId="47">#REF!</definedName>
    <definedName name="GAZZETTE">#REF!</definedName>
    <definedName name="GBP" localSheetId="43">#REF!</definedName>
    <definedName name="GBP" localSheetId="45">#REF!</definedName>
    <definedName name="GBP" localSheetId="47">#REF!</definedName>
    <definedName name="GBP" localSheetId="21">#REF!</definedName>
    <definedName name="GBP" localSheetId="24">#REF!</definedName>
    <definedName name="GBP" localSheetId="41">#REF!</definedName>
    <definedName name="GBP">#REF!</definedName>
    <definedName name="GCB_NGDP">#N/A</definedName>
    <definedName name="gdg" localSheetId="43" hidden="1">'[46]Fax a enviar'!#REF!</definedName>
    <definedName name="gdg" localSheetId="45" hidden="1">'[46]Fax a enviar'!#REF!</definedName>
    <definedName name="gdg" localSheetId="47" hidden="1">'[46]Fax a enviar'!#REF!</definedName>
    <definedName name="gdg" localSheetId="41" hidden="1">'[46]Fax a enviar'!#REF!</definedName>
    <definedName name="gdg" hidden="1">'[46]Fax a enviar'!#REF!</definedName>
    <definedName name="gdgd" localSheetId="43" hidden="1">'[51]Fax a enviar'!#REF!</definedName>
    <definedName name="gdgd" localSheetId="45" hidden="1">'[51]Fax a enviar'!#REF!</definedName>
    <definedName name="gdgd" localSheetId="47" hidden="1">'[51]Fax a enviar'!#REF!</definedName>
    <definedName name="gdgd" localSheetId="41" hidden="1">'[51]Fax a enviar'!#REF!</definedName>
    <definedName name="gdgd" hidden="1">'[51]Fax a enviar'!#REF!</definedName>
    <definedName name="GDP" localSheetId="32">'[56]Empresas Publicas detalle'!#REF!</definedName>
    <definedName name="GDP" localSheetId="33">'[56]Empresas Publicas detalle'!#REF!</definedName>
    <definedName name="GDP" localSheetId="34">'[56]Empresas Publicas detalle'!#REF!</definedName>
    <definedName name="gdp">[57]GDP_WEO!$A$3:$AB$188</definedName>
    <definedName name="gdpall">[57]GDP!$B$2:$AD$134</definedName>
    <definedName name="gdppc">[57]GDPpc_WEO!$A$3:$AC$188</definedName>
    <definedName name="GGB_NGDP">#N/A</definedName>
    <definedName name="ggfrfff" localSheetId="43" hidden="1">#REF!</definedName>
    <definedName name="ggfrfff" localSheetId="45" hidden="1">#REF!</definedName>
    <definedName name="ggfrfff" localSheetId="47" hidden="1">#REF!</definedName>
    <definedName name="ggfrfff" localSheetId="21" hidden="1">#REF!</definedName>
    <definedName name="ggfrfff" localSheetId="24" hidden="1">#REF!</definedName>
    <definedName name="ggfrfff" localSheetId="41" hidden="1">#REF!</definedName>
    <definedName name="ggfrfff" hidden="1">#REF!</definedName>
    <definedName name="ggg" localSheetId="21" hidden="1">{"Riqfin97",#N/A,FALSE,"Tran";"Riqfinpro",#N/A,FALSE,"Tran"}</definedName>
    <definedName name="ggg" localSheetId="24" hidden="1">{"Riqfin97",#N/A,FALSE,"Tran";"Riqfinpro",#N/A,FALSE,"Tran"}</definedName>
    <definedName name="ggg" localSheetId="41" hidden="1">{"Riqfin97",#N/A,FALSE,"Tran";"Riqfinpro",#N/A,FALSE,"Tran"}</definedName>
    <definedName name="ggg" hidden="1">{"Riqfin97",#N/A,FALSE,"Tran";"Riqfinpro",#N/A,FALSE,"Tran"}</definedName>
    <definedName name="gggg" localSheetId="21" hidden="1">{"bop94-99",#N/A,FALSE,"BOP";"bgdp94-99",#N/A,FALSE,"BOPGDP";"exp94-99",#N/A,FALSE,"EXP";"imp94-99",#N/A,FALSE,"IMP";"tt9499",#N/A,FALSE,"TT";"ss94-99",#N/A,FALSE,"SERV";"tran94-99",#N/A,FALSE,"TRAN";"dis95-98",#N/A,FALSE,"DISB";"amor94-99",#N/A,FALSE,"AMOR";"int94-98",#N/A,FALSE,"INT";"debt94-99",#N/A,FALSE,"DEBT"}</definedName>
    <definedName name="gggg" localSheetId="24" hidden="1">{"bop94-99",#N/A,FALSE,"BOP";"bgdp94-99",#N/A,FALSE,"BOPGDP";"exp94-99",#N/A,FALSE,"EXP";"imp94-99",#N/A,FALSE,"IMP";"tt9499",#N/A,FALSE,"TT";"ss94-99",#N/A,FALSE,"SERV";"tran94-99",#N/A,FALSE,"TRAN";"dis95-98",#N/A,FALSE,"DISB";"amor94-99",#N/A,FALSE,"AMOR";"int94-98",#N/A,FALSE,"INT";"debt94-99",#N/A,FALSE,"DEBT"}</definedName>
    <definedName name="gggg" localSheetId="41"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localSheetId="43" hidden="1">'[58]J(Priv.Cap)'!#REF!</definedName>
    <definedName name="ggggg" localSheetId="45" hidden="1">'[58]J(Priv.Cap)'!#REF!</definedName>
    <definedName name="ggggg" localSheetId="47" hidden="1">'[58]J(Priv.Cap)'!#REF!</definedName>
    <definedName name="ggggg" localSheetId="41" hidden="1">'[58]J(Priv.Cap)'!#REF!</definedName>
    <definedName name="ggggg" hidden="1">'[58]J(Priv.Cap)'!#REF!</definedName>
    <definedName name="ggggggggggggggg" localSheetId="43" hidden="1">#REF!</definedName>
    <definedName name="ggggggggggggggg" localSheetId="45" hidden="1">#REF!</definedName>
    <definedName name="ggggggggggggggg" localSheetId="47" hidden="1">#REF!</definedName>
    <definedName name="ggggggggggggggg" localSheetId="21" hidden="1">#REF!</definedName>
    <definedName name="ggggggggggggggg" localSheetId="24" hidden="1">#REF!</definedName>
    <definedName name="ggggggggggggggg" localSheetId="41" hidden="1">#REF!</definedName>
    <definedName name="ggggggggggggggg" hidden="1">#REF!</definedName>
    <definedName name="ght" localSheetId="21" hidden="1">{"Tab1",#N/A,FALSE,"P";"Tab2",#N/A,FALSE,"P"}</definedName>
    <definedName name="ght" localSheetId="24" hidden="1">{"Tab1",#N/A,FALSE,"P";"Tab2",#N/A,FALSE,"P"}</definedName>
    <definedName name="ght" localSheetId="41" hidden="1">{"Tab1",#N/A,FALSE,"P";"Tab2",#N/A,FALSE,"P"}</definedName>
    <definedName name="ght" hidden="1">{"Tab1",#N/A,FALSE,"P";"Tab2",#N/A,FALSE,"P"}</definedName>
    <definedName name="GL_Z" localSheetId="43">#REF!</definedName>
    <definedName name="GL_Z" localSheetId="45">#REF!</definedName>
    <definedName name="GL_Z" localSheetId="47">#REF!</definedName>
    <definedName name="GL_Z">#REF!</definedName>
    <definedName name="gni">[45]GNIpc!$A$1:$R$235</definedName>
    <definedName name="goafrica" localSheetId="43">[59]!goafrica</definedName>
    <definedName name="goafrica" localSheetId="45">[59]!goafrica</definedName>
    <definedName name="goafrica" localSheetId="47">[59]!goafrica</definedName>
    <definedName name="goafrica">[59]!goafrica</definedName>
    <definedName name="goasia" localSheetId="43">[59]!goasia</definedName>
    <definedName name="goasia" localSheetId="45">[59]!goasia</definedName>
    <definedName name="goasia" localSheetId="47">[59]!goasia</definedName>
    <definedName name="goasia">[59]!goasia</definedName>
    <definedName name="GOB" localSheetId="43">#REF!</definedName>
    <definedName name="GOB" localSheetId="45">#REF!</definedName>
    <definedName name="GOB" localSheetId="47">#REF!</definedName>
    <definedName name="GOB" localSheetId="21">#REF!</definedName>
    <definedName name="GOB" localSheetId="24">#REF!</definedName>
    <definedName name="GOB" localSheetId="41">#REF!</definedName>
    <definedName name="GOB">#REF!</definedName>
    <definedName name="goeeup" localSheetId="43">[59]!goeeup</definedName>
    <definedName name="goeeup" localSheetId="45">[59]!goeeup</definedName>
    <definedName name="goeeup" localSheetId="47">[59]!goeeup</definedName>
    <definedName name="goeeup">[59]!goeeup</definedName>
    <definedName name="goeurope" localSheetId="43">[59]!goeurope</definedName>
    <definedName name="goeurope" localSheetId="45">[59]!goeurope</definedName>
    <definedName name="goeurope" localSheetId="47">[59]!goeurope</definedName>
    <definedName name="goeurope">[59]!goeurope</definedName>
    <definedName name="golamerica" localSheetId="43">[59]!golamerica</definedName>
    <definedName name="golamerica" localSheetId="45">[59]!golamerica</definedName>
    <definedName name="golamerica" localSheetId="47">[59]!golamerica</definedName>
    <definedName name="golamerica">[59]!golamerica</definedName>
    <definedName name="gomeast" localSheetId="43">[59]!gomeast</definedName>
    <definedName name="gomeast" localSheetId="45">[59]!gomeast</definedName>
    <definedName name="gomeast" localSheetId="47">[59]!gomeast</definedName>
    <definedName name="gomeast">[59]!gomeast</definedName>
    <definedName name="gooecd" localSheetId="43">[59]!gooecd</definedName>
    <definedName name="gooecd" localSheetId="45">[59]!gooecd</definedName>
    <definedName name="gooecd" localSheetId="47">[59]!gooecd</definedName>
    <definedName name="gooecd">[59]!gooecd</definedName>
    <definedName name="goopec" localSheetId="43">[59]!goopec</definedName>
    <definedName name="goopec" localSheetId="45">[59]!goopec</definedName>
    <definedName name="goopec" localSheetId="47">[59]!goopec</definedName>
    <definedName name="goopec">[59]!goopec</definedName>
    <definedName name="gosummary" localSheetId="43">[59]!gosummary</definedName>
    <definedName name="gosummary" localSheetId="45">[59]!gosummary</definedName>
    <definedName name="gosummary" localSheetId="47">[59]!gosummary</definedName>
    <definedName name="gosummary">[59]!gosummary</definedName>
    <definedName name="Grace_IDA">[50]NPV!$B$25</definedName>
    <definedName name="Grace_NC" localSheetId="43">[50]NPV!#REF!</definedName>
    <definedName name="Grace_NC" localSheetId="45">[50]NPV!#REF!</definedName>
    <definedName name="Grace_NC" localSheetId="47">[50]NPV!#REF!</definedName>
    <definedName name="Grace_NC">[50]NPV!#REF!</definedName>
    <definedName name="gre" localSheetId="21" hidden="1">{"Riqfin97",#N/A,FALSE,"Tran";"Riqfinpro",#N/A,FALSE,"Tran"}</definedName>
    <definedName name="gre" localSheetId="24" hidden="1">{"Riqfin97",#N/A,FALSE,"Tran";"Riqfinpro",#N/A,FALSE,"Tran"}</definedName>
    <definedName name="gre" localSheetId="41" hidden="1">{"Riqfin97",#N/A,FALSE,"Tran";"Riqfinpro",#N/A,FALSE,"Tran"}</definedName>
    <definedName name="gre" hidden="1">{"Riqfin97",#N/A,FALSE,"Tran";"Riqfinpro",#N/A,FALSE,"Tran"}</definedName>
    <definedName name="grtrt" localSheetId="43" hidden="1">'[49]Fax a enviar'!#REF!</definedName>
    <definedName name="grtrt" localSheetId="45" hidden="1">'[49]Fax a enviar'!#REF!</definedName>
    <definedName name="grtrt" localSheetId="47" hidden="1">'[49]Fax a enviar'!#REF!</definedName>
    <definedName name="grtrt" localSheetId="41" hidden="1">'[49]Fax a enviar'!#REF!</definedName>
    <definedName name="grtrt" hidden="1">'[49]Fax a enviar'!#REF!</definedName>
    <definedName name="gtryrtyr" localSheetId="43" hidden="1">#REF!</definedName>
    <definedName name="gtryrtyr" localSheetId="45" hidden="1">#REF!</definedName>
    <definedName name="gtryrtyr" localSheetId="47" hidden="1">#REF!</definedName>
    <definedName name="gtryrtyr" localSheetId="21" hidden="1">#REF!</definedName>
    <definedName name="gtryrtyr" localSheetId="24" hidden="1">#REF!</definedName>
    <definedName name="gtryrtyr" localSheetId="41" hidden="1">#REF!</definedName>
    <definedName name="gtryrtyr" hidden="1">#REF!</definedName>
    <definedName name="GUIL" localSheetId="43">#REF!</definedName>
    <definedName name="GUIL" localSheetId="45">#REF!</definedName>
    <definedName name="GUIL" localSheetId="47">#REF!</definedName>
    <definedName name="GUIL" localSheetId="21">#REF!</definedName>
    <definedName name="GUIL" localSheetId="24">#REF!</definedName>
    <definedName name="GUIL" localSheetId="41">#REF!</definedName>
    <definedName name="GUIL">#REF!</definedName>
    <definedName name="GUIL1" localSheetId="43">#REF!</definedName>
    <definedName name="GUIL1" localSheetId="45">#REF!</definedName>
    <definedName name="GUIL1" localSheetId="47">#REF!</definedName>
    <definedName name="GUIL1" localSheetId="21">#REF!</definedName>
    <definedName name="GUIL1" localSheetId="24">#REF!</definedName>
    <definedName name="GUIL1" localSheetId="41">#REF!</definedName>
    <definedName name="GUIL1">#REF!</definedName>
    <definedName name="gyu" localSheetId="21" hidden="1">{"Tab1",#N/A,FALSE,"P";"Tab2",#N/A,FALSE,"P"}</definedName>
    <definedName name="gyu" localSheetId="24" hidden="1">{"Tab1",#N/A,FALSE,"P";"Tab2",#N/A,FALSE,"P"}</definedName>
    <definedName name="gyu" localSheetId="41" hidden="1">{"Tab1",#N/A,FALSE,"P";"Tab2",#N/A,FALSE,"P"}</definedName>
    <definedName name="gyu" hidden="1">{"Tab1",#N/A,FALSE,"P";"Tab2",#N/A,FALSE,"P"}</definedName>
    <definedName name="h" localSheetId="43" hidden="1">#REF!</definedName>
    <definedName name="h" localSheetId="45" hidden="1">#REF!</definedName>
    <definedName name="h" localSheetId="47" hidden="1">#REF!</definedName>
    <definedName name="h" localSheetId="21" hidden="1">#REF!</definedName>
    <definedName name="h" localSheetId="24" hidden="1">#REF!</definedName>
    <definedName name="h" localSheetId="41" hidden="1">#REF!</definedName>
    <definedName name="h" hidden="1">#REF!</definedName>
    <definedName name="HEADING" localSheetId="43">#REF!</definedName>
    <definedName name="HEADING" localSheetId="45">#REF!</definedName>
    <definedName name="HEADING" localSheetId="47">#REF!</definedName>
    <definedName name="HEADING">#REF!</definedName>
    <definedName name="Heading39">'[28]shared data'!$A$1:$G$5</definedName>
    <definedName name="hfhfhf" localSheetId="43" hidden="1">'[46]Fax a enviar'!#REF!</definedName>
    <definedName name="hfhfhf" localSheetId="45" hidden="1">'[46]Fax a enviar'!#REF!</definedName>
    <definedName name="hfhfhf" localSheetId="47" hidden="1">'[46]Fax a enviar'!#REF!</definedName>
    <definedName name="hfhfhf" localSheetId="21" hidden="1">'[46]Fax a enviar'!#REF!</definedName>
    <definedName name="hfhfhf" localSheetId="24" hidden="1">'[46]Fax a enviar'!#REF!</definedName>
    <definedName name="hfhfhf" localSheetId="41" hidden="1">'[46]Fax a enviar'!#REF!</definedName>
    <definedName name="hfhfhf" hidden="1">'[46]Fax a enviar'!#REF!</definedName>
    <definedName name="hhh" localSheetId="43" hidden="1">'[60]J(Priv.Cap)'!#REF!</definedName>
    <definedName name="hhh" localSheetId="45" hidden="1">'[60]J(Priv.Cap)'!#REF!</definedName>
    <definedName name="hhh" localSheetId="47" hidden="1">'[60]J(Priv.Cap)'!#REF!</definedName>
    <definedName name="hhh" localSheetId="21" hidden="1">'[60]J(Priv.Cap)'!#REF!</definedName>
    <definedName name="hhh" localSheetId="24" hidden="1">'[60]J(Priv.Cap)'!#REF!</definedName>
    <definedName name="hhh" localSheetId="41" hidden="1">'[60]J(Priv.Cap)'!#REF!</definedName>
    <definedName name="hhh" hidden="1">'[60]J(Priv.Cap)'!#REF!</definedName>
    <definedName name="HHHH" localSheetId="43" hidden="1">#REF!</definedName>
    <definedName name="HHHH" localSheetId="45" hidden="1">#REF!</definedName>
    <definedName name="HHHH" localSheetId="47" hidden="1">#REF!</definedName>
    <definedName name="HHHH" localSheetId="21" hidden="1">#REF!</definedName>
    <definedName name="HHHH" localSheetId="24" hidden="1">#REF!</definedName>
    <definedName name="HHHH" localSheetId="41" hidden="1">#REF!</definedName>
    <definedName name="HHHH" hidden="1">#REF!</definedName>
    <definedName name="hhhhh" localSheetId="21" hidden="1">{"Tab1",#N/A,FALSE,"P";"Tab2",#N/A,FALSE,"P"}</definedName>
    <definedName name="hhhhh" localSheetId="24" hidden="1">{"Tab1",#N/A,FALSE,"P";"Tab2",#N/A,FALSE,"P"}</definedName>
    <definedName name="hhhhh" localSheetId="41" hidden="1">{"Tab1",#N/A,FALSE,"P";"Tab2",#N/A,FALSE,"P"}</definedName>
    <definedName name="hhhhh" hidden="1">{"Tab1",#N/A,FALSE,"P";"Tab2",#N/A,FALSE,"P"}</definedName>
    <definedName name="hhhhhh" localSheetId="21" hidden="1">{"bop94-99",#N/A,FALSE,"BOP";"bgdp94-99",#N/A,FALSE,"BOPGDP";"exp94-99",#N/A,FALSE,"EXP";"imp94-99",#N/A,FALSE,"IMP";"tt9499",#N/A,FALSE,"TT";"ss94-99",#N/A,FALSE,"SERV";"tran94-99",#N/A,FALSE,"TRAN";"dis95-98",#N/A,FALSE,"DISB";"amor94-99",#N/A,FALSE,"AMOR";"int94-98",#N/A,FALSE,"INT";"debt94-99",#N/A,FALSE,"DEBT"}</definedName>
    <definedName name="hhhhhh" localSheetId="24" hidden="1">{"bop94-99",#N/A,FALSE,"BOP";"bgdp94-99",#N/A,FALSE,"BOPGDP";"exp94-99",#N/A,FALSE,"EXP";"imp94-99",#N/A,FALSE,"IMP";"tt9499",#N/A,FALSE,"TT";"ss94-99",#N/A,FALSE,"SERV";"tran94-99",#N/A,FALSE,"TRAN";"dis95-98",#N/A,FALSE,"DISB";"amor94-99",#N/A,FALSE,"AMOR";"int94-98",#N/A,FALSE,"INT";"debt94-99",#N/A,FALSE,"DEBT"}</definedName>
    <definedName name="hhhhhh" localSheetId="41"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est_Inter_Bank_Rate">'[39]Inter-Bank'!$L$5</definedName>
    <definedName name="hio" localSheetId="21" hidden="1">{"Tab1",#N/A,FALSE,"P";"Tab2",#N/A,FALSE,"P"}</definedName>
    <definedName name="hio" localSheetId="24" hidden="1">{"Tab1",#N/A,FALSE,"P";"Tab2",#N/A,FALSE,"P"}</definedName>
    <definedName name="hio" localSheetId="41" hidden="1">{"Tab1",#N/A,FALSE,"P";"Tab2",#N/A,FALSE,"P"}</definedName>
    <definedName name="hio" hidden="1">{"Tab1",#N/A,FALSE,"P";"Tab2",#N/A,FALSE,"P"}</definedName>
    <definedName name="hjkhgkky" localSheetId="43" hidden="1">'[49]Fax a enviar'!#REF!</definedName>
    <definedName name="hjkhgkky" localSheetId="45" hidden="1">'[49]Fax a enviar'!#REF!</definedName>
    <definedName name="hjkhgkky" localSheetId="47" hidden="1">'[49]Fax a enviar'!#REF!</definedName>
    <definedName name="hjkhgkky" localSheetId="41" hidden="1">'[49]Fax a enviar'!#REF!</definedName>
    <definedName name="hjkhgkky" hidden="1">'[49]Fax a enviar'!#REF!</definedName>
    <definedName name="hkh" localSheetId="43" hidden="1">#REF!</definedName>
    <definedName name="hkh" localSheetId="45" hidden="1">#REF!</definedName>
    <definedName name="hkh" localSheetId="47" hidden="1">#REF!</definedName>
    <definedName name="hkh" localSheetId="21" hidden="1">#REF!</definedName>
    <definedName name="hkh" localSheetId="24" hidden="1">#REF!</definedName>
    <definedName name="hkh" localSheetId="41" hidden="1">#REF!</definedName>
    <definedName name="hkh" hidden="1">#REF!</definedName>
    <definedName name="hkhkh" localSheetId="43" hidden="1">#REF!</definedName>
    <definedName name="hkhkh" localSheetId="45" hidden="1">#REF!</definedName>
    <definedName name="hkhkh" localSheetId="47" hidden="1">#REF!</definedName>
    <definedName name="hkhkh" localSheetId="21" hidden="1">#REF!</definedName>
    <definedName name="hkhkh" localSheetId="24" hidden="1">#REF!</definedName>
    <definedName name="hkhkh" localSheetId="41" hidden="1">#REF!</definedName>
    <definedName name="hkhkh" hidden="1">#REF!</definedName>
    <definedName name="hola" localSheetId="43">#REF!</definedName>
    <definedName name="hola" localSheetId="45">#REF!</definedName>
    <definedName name="hola" localSheetId="47">#REF!</definedName>
    <definedName name="hola" localSheetId="21">#REF!</definedName>
    <definedName name="hola" localSheetId="24">#REF!</definedName>
    <definedName name="hola" localSheetId="41">#REF!</definedName>
    <definedName name="hola">#REF!</definedName>
    <definedName name="holalalala" localSheetId="43" hidden="1">'[27]Fax a enviar'!#REF!</definedName>
    <definedName name="holalalala" localSheetId="45" hidden="1">'[27]Fax a enviar'!#REF!</definedName>
    <definedName name="holalalala" localSheetId="47" hidden="1">'[27]Fax a enviar'!#REF!</definedName>
    <definedName name="holalalala" localSheetId="24" hidden="1">'[27]Fax a enviar'!#REF!</definedName>
    <definedName name="holalalala" localSheetId="41" hidden="1">'[27]Fax a enviar'!#REF!</definedName>
    <definedName name="holalalala" hidden="1">'[27]Fax a enviar'!#REF!</definedName>
    <definedName name="holallll" localSheetId="43">#REF!</definedName>
    <definedName name="holallll" localSheetId="45">#REF!</definedName>
    <definedName name="holallll" localSheetId="47">#REF!</definedName>
    <definedName name="holallll" localSheetId="21">#REF!</definedName>
    <definedName name="holallll" localSheetId="24">#REF!</definedName>
    <definedName name="holallll" localSheetId="41">#REF!</definedName>
    <definedName name="holallll">#REF!</definedName>
    <definedName name="hpu" localSheetId="21" hidden="1">{"Tab1",#N/A,FALSE,"P";"Tab2",#N/A,FALSE,"P"}</definedName>
    <definedName name="hpu" localSheetId="24" hidden="1">{"Tab1",#N/A,FALSE,"P";"Tab2",#N/A,FALSE,"P"}</definedName>
    <definedName name="hpu" localSheetId="41" hidden="1">{"Tab1",#N/A,FALSE,"P";"Tab2",#N/A,FALSE,"P"}</definedName>
    <definedName name="hpu" hidden="1">{"Tab1",#N/A,FALSE,"P";"Tab2",#N/A,FALSE,"P"}</definedName>
    <definedName name="HTML_CodePage" hidden="1">1252</definedName>
    <definedName name="HTML_Control" localSheetId="33" hidden="1">{"'para SB'!$A$1318:$F$1381"}</definedName>
    <definedName name="HTML_Control" localSheetId="34" hidden="1">{"'para SB'!$A$1318:$F$1381"}</definedName>
    <definedName name="HTML_Control" hidden="1">{"'para SB'!$A$1318:$F$1381"}</definedName>
    <definedName name="HTML_Description" hidden="1">""</definedName>
    <definedName name="HTML_Email" hidden="1">""</definedName>
    <definedName name="HTML_Header" hidden="1">""</definedName>
    <definedName name="HTML_LastUpdate" localSheetId="32" hidden="1">"25/04/00"</definedName>
    <definedName name="HTML_LastUpdate" localSheetId="33" hidden="1">"25/04/00"</definedName>
    <definedName name="HTML_LastUpdate" localSheetId="34" hidden="1">"25/04/00"</definedName>
    <definedName name="HTML_LastUpdate" hidden="1">"6/2/98"</definedName>
    <definedName name="HTML_LineAfter" hidden="1">FALSE</definedName>
    <definedName name="HTML_LineBefore" hidden="1">FALSE</definedName>
    <definedName name="HTML_Name" localSheetId="32" hidden="1">"Jimmy Irias"</definedName>
    <definedName name="HTML_Name" localSheetId="33" hidden="1">"Jimmy Irias"</definedName>
    <definedName name="HTML_Name" localSheetId="34" hidden="1">"Jimmy Irias"</definedName>
    <definedName name="HTML_Name" hidden="1">"Arti Choxi -"</definedName>
    <definedName name="HTML_OBDlg2" hidden="1">TRUE</definedName>
    <definedName name="HTML_OBDlg4" hidden="1">TRUE</definedName>
    <definedName name="HTML_OS" hidden="1">0</definedName>
    <definedName name="HTML_PathFile" localSheetId="32" hidden="1">"A:\tasaintss.htm"</definedName>
    <definedName name="HTML_PathFile" localSheetId="33" hidden="1">"A:\tasaintss.htm"</definedName>
    <definedName name="HTML_PathFile" localSheetId="34" hidden="1">"A:\tasaintss.htm"</definedName>
    <definedName name="HTML_PathFile" hidden="1">"H:\PRJ\STEO_NEW\5TABB.htm"</definedName>
    <definedName name="HTML_Title" hidden="1">""</definedName>
    <definedName name="hui" localSheetId="21" hidden="1">{"Tab1",#N/A,FALSE,"P";"Tab2",#N/A,FALSE,"P"}</definedName>
    <definedName name="hui" localSheetId="24" hidden="1">{"Tab1",#N/A,FALSE,"P";"Tab2",#N/A,FALSE,"P"}</definedName>
    <definedName name="hui" localSheetId="41" hidden="1">{"Tab1",#N/A,FALSE,"P";"Tab2",#N/A,FALSE,"P"}</definedName>
    <definedName name="hui" hidden="1">{"Tab1",#N/A,FALSE,"P";"Tab2",#N/A,FALSE,"P"}</definedName>
    <definedName name="huo" localSheetId="21" hidden="1">{"Tab1",#N/A,FALSE,"P";"Tab2",#N/A,FALSE,"P"}</definedName>
    <definedName name="huo" localSheetId="24" hidden="1">{"Tab1",#N/A,FALSE,"P";"Tab2",#N/A,FALSE,"P"}</definedName>
    <definedName name="huo" localSheetId="41" hidden="1">{"Tab1",#N/A,FALSE,"P";"Tab2",#N/A,FALSE,"P"}</definedName>
    <definedName name="huo" hidden="1">{"Tab1",#N/A,FALSE,"P";"Tab2",#N/A,FALSE,"P"}</definedName>
    <definedName name="hutyu7" localSheetId="43" hidden="1">#REF!</definedName>
    <definedName name="hutyu7" localSheetId="45" hidden="1">#REF!</definedName>
    <definedName name="hutyu7" localSheetId="47" hidden="1">#REF!</definedName>
    <definedName name="hutyu7" localSheetId="21" hidden="1">#REF!</definedName>
    <definedName name="hutyu7" localSheetId="24" hidden="1">#REF!</definedName>
    <definedName name="hutyu7" localSheetId="41" hidden="1">#REF!</definedName>
    <definedName name="hutyu7" hidden="1">#REF!</definedName>
    <definedName name="HVYNONO1" localSheetId="43">[38]nonopec!#REF!</definedName>
    <definedName name="HVYNONO1" localSheetId="45">[38]nonopec!#REF!</definedName>
    <definedName name="HVYNONO1" localSheetId="47">[38]nonopec!#REF!</definedName>
    <definedName name="HVYNONO1" localSheetId="21">[38]nonopec!#REF!</definedName>
    <definedName name="HVYNONO1" localSheetId="24">[38]nonopec!#REF!</definedName>
    <definedName name="HVYNONO1" localSheetId="41">[38]nonopec!#REF!</definedName>
    <definedName name="HVYNONO1">[38]nonopec!#REF!</definedName>
    <definedName name="HVYNONO2" localSheetId="43">[38]nonopec!#REF!</definedName>
    <definedName name="HVYNONO2" localSheetId="45">[38]nonopec!#REF!</definedName>
    <definedName name="HVYNONO2" localSheetId="47">[38]nonopec!#REF!</definedName>
    <definedName name="HVYNONO2" localSheetId="21">[38]nonopec!#REF!</definedName>
    <definedName name="HVYNONO2" localSheetId="24">[38]nonopec!#REF!</definedName>
    <definedName name="HVYNONO2" localSheetId="41">[38]nonopec!#REF!</definedName>
    <definedName name="HVYNONO2">[38]nonopec!#REF!</definedName>
    <definedName name="HVYNONOPEC" localSheetId="43">[38]nonopec!#REF!</definedName>
    <definedName name="HVYNONOPEC" localSheetId="45">[38]nonopec!#REF!</definedName>
    <definedName name="HVYNONOPEC" localSheetId="47">[38]nonopec!#REF!</definedName>
    <definedName name="HVYNONOPEC" localSheetId="41">[38]nonopec!#REF!</definedName>
    <definedName name="HVYNONOPEC">[38]nonopec!#REF!</definedName>
    <definedName name="HVYOECD" localSheetId="43">[38]nonopec!#REF!</definedName>
    <definedName name="HVYOECD" localSheetId="45">[38]nonopec!#REF!</definedName>
    <definedName name="HVYOECD" localSheetId="47">[38]nonopec!#REF!</definedName>
    <definedName name="HVYOECD" localSheetId="41">[38]nonopec!#REF!</definedName>
    <definedName name="HVYOECD">[38]nonopec!#REF!</definedName>
    <definedName name="HVYOPEC" localSheetId="43">[38]nonopec!#REF!</definedName>
    <definedName name="HVYOPEC" localSheetId="45">[38]nonopec!#REF!</definedName>
    <definedName name="HVYOPEC" localSheetId="47">[38]nonopec!#REF!</definedName>
    <definedName name="HVYOPEC" localSheetId="41">[38]nonopec!#REF!</definedName>
    <definedName name="HVYOPEC">[38]nonopec!#REF!</definedName>
    <definedName name="HVYSUMM" localSheetId="43">[38]nonopec!#REF!</definedName>
    <definedName name="HVYSUMM" localSheetId="45">[38]nonopec!#REF!</definedName>
    <definedName name="HVYSUMM" localSheetId="47">[38]nonopec!#REF!</definedName>
    <definedName name="HVYSUMM" localSheetId="41">[38]nonopec!#REF!</definedName>
    <definedName name="HVYSUMM">[38]nonopec!#REF!</definedName>
    <definedName name="IDAr" localSheetId="43">#REF!</definedName>
    <definedName name="IDAr" localSheetId="45">#REF!</definedName>
    <definedName name="IDAr" localSheetId="47">#REF!</definedName>
    <definedName name="IDAr">#REF!</definedName>
    <definedName name="IDB" localSheetId="43">#REF!</definedName>
    <definedName name="IDB" localSheetId="45">#REF!</definedName>
    <definedName name="IDB" localSheetId="47">#REF!</definedName>
    <definedName name="IDB" localSheetId="21">#REF!</definedName>
    <definedName name="IDB" localSheetId="24">#REF!</definedName>
    <definedName name="IDB" localSheetId="41">#REF!</definedName>
    <definedName name="IDB">#REF!</definedName>
    <definedName name="IFSASSETS" localSheetId="43">#REF!</definedName>
    <definedName name="IFSASSETS" localSheetId="45">#REF!</definedName>
    <definedName name="IFSASSETS" localSheetId="47">#REF!</definedName>
    <definedName name="IFSASSETS">#REF!</definedName>
    <definedName name="IFSLIABS" localSheetId="43">#REF!</definedName>
    <definedName name="IFSLIABS" localSheetId="45">#REF!</definedName>
    <definedName name="IFSLIABS" localSheetId="47">#REF!</definedName>
    <definedName name="IFSLIABS">#REF!</definedName>
    <definedName name="ii" localSheetId="21" hidden="1">{"Tab1",#N/A,FALSE,"P";"Tab2",#N/A,FALSE,"P"}</definedName>
    <definedName name="ii" localSheetId="24" hidden="1">{"Tab1",#N/A,FALSE,"P";"Tab2",#N/A,FALSE,"P"}</definedName>
    <definedName name="ii" localSheetId="41" hidden="1">{"Tab1",#N/A,FALSE,"P";"Tab2",#N/A,FALSE,"P"}</definedName>
    <definedName name="ii" hidden="1">{"Tab1",#N/A,FALSE,"P";"Tab2",#N/A,FALSE,"P"}</definedName>
    <definedName name="iii" localSheetId="21" hidden="1">{"Riqfin97",#N/A,FALSE,"Tran";"Riqfinpro",#N/A,FALSE,"Tran"}</definedName>
    <definedName name="iii" localSheetId="24" hidden="1">{"Riqfin97",#N/A,FALSE,"Tran";"Riqfinpro",#N/A,FALSE,"Tran"}</definedName>
    <definedName name="iii" localSheetId="41" hidden="1">{"Riqfin97",#N/A,FALSE,"Tran";"Riqfinpro",#N/A,FALSE,"Tran"}</definedName>
    <definedName name="iii" hidden="1">{"Riqfin97",#N/A,FALSE,"Tran";"Riqfinpro",#N/A,FALSE,"Tran"}</definedName>
    <definedName name="iiiiiiiiiii" localSheetId="43" hidden="1">#REF!</definedName>
    <definedName name="iiiiiiiiiii" localSheetId="45" hidden="1">#REF!</definedName>
    <definedName name="iiiiiiiiiii" localSheetId="47" hidden="1">#REF!</definedName>
    <definedName name="iiiiiiiiiii" localSheetId="21" hidden="1">#REF!</definedName>
    <definedName name="iiiiiiiiiii" localSheetId="24" hidden="1">#REF!</definedName>
    <definedName name="iiiiiiiiiii" localSheetId="41" hidden="1">#REF!</definedName>
    <definedName name="iiiiiiiiiii" hidden="1">#REF!</definedName>
    <definedName name="iiiiiiiiiiii" localSheetId="43" hidden="1">'[46]Fax a enviar'!#REF!</definedName>
    <definedName name="iiiiiiiiiiii" localSheetId="45" hidden="1">'[46]Fax a enviar'!#REF!</definedName>
    <definedName name="iiiiiiiiiiii" localSheetId="47" hidden="1">'[46]Fax a enviar'!#REF!</definedName>
    <definedName name="iiiiiiiiiiii" localSheetId="21" hidden="1">'[46]Fax a enviar'!#REF!</definedName>
    <definedName name="iiiiiiiiiiii" localSheetId="24" hidden="1">'[46]Fax a enviar'!#REF!</definedName>
    <definedName name="iiiiiiiiiiii" localSheetId="41" hidden="1">'[46]Fax a enviar'!#REF!</definedName>
    <definedName name="iiiiiiiiiiii" hidden="1">'[46]Fax a enviar'!#REF!</definedName>
    <definedName name="iiiiiiiiiiiiiiiii" localSheetId="43" hidden="1">'[46]Fax a enviar'!#REF!</definedName>
    <definedName name="iiiiiiiiiiiiiiiii" localSheetId="45" hidden="1">'[46]Fax a enviar'!#REF!</definedName>
    <definedName name="iiiiiiiiiiiiiiiii" localSheetId="47" hidden="1">'[46]Fax a enviar'!#REF!</definedName>
    <definedName name="iiiiiiiiiiiiiiiii" localSheetId="21" hidden="1">'[46]Fax a enviar'!#REF!</definedName>
    <definedName name="iiiiiiiiiiiiiiiii" localSheetId="24" hidden="1">'[46]Fax a enviar'!#REF!</definedName>
    <definedName name="iiiiiiiiiiiiiiiii" localSheetId="41" hidden="1">'[46]Fax a enviar'!#REF!</definedName>
    <definedName name="iiiiiiiiiiiiiiiii" hidden="1">'[46]Fax a enviar'!#REF!</definedName>
    <definedName name="iiiiiiiiiiiiiiiiiiiiiiiiii" localSheetId="43" hidden="1">#REF!</definedName>
    <definedName name="iiiiiiiiiiiiiiiiiiiiiiiiii" localSheetId="45" hidden="1">#REF!</definedName>
    <definedName name="iiiiiiiiiiiiiiiiiiiiiiiiii" localSheetId="47" hidden="1">#REF!</definedName>
    <definedName name="iiiiiiiiiiiiiiiiiiiiiiiiii" localSheetId="21" hidden="1">#REF!</definedName>
    <definedName name="iiiiiiiiiiiiiiiiiiiiiiiiii" localSheetId="24" hidden="1">#REF!</definedName>
    <definedName name="iiiiiiiiiiiiiiiiiiiiiiiiii" localSheetId="41" hidden="1">#REF!</definedName>
    <definedName name="iiiiiiiiiiiiiiiiiiiiiiiiii" hidden="1">#REF!</definedName>
    <definedName name="iiiooo" localSheetId="43">#REF!</definedName>
    <definedName name="iiiooo" localSheetId="45">#REF!</definedName>
    <definedName name="iiiooo" localSheetId="47">#REF!</definedName>
    <definedName name="iiiooo" localSheetId="21">#REF!</definedName>
    <definedName name="iiiooo" localSheetId="24">#REF!</definedName>
    <definedName name="iiiooo" localSheetId="41">#REF!</definedName>
    <definedName name="iiiooo">#REF!</definedName>
    <definedName name="IKR" localSheetId="43">#REF!</definedName>
    <definedName name="IKR" localSheetId="45">#REF!</definedName>
    <definedName name="IKR" localSheetId="47">#REF!</definedName>
    <definedName name="IKR" localSheetId="21">#REF!</definedName>
    <definedName name="IKR" localSheetId="24">#REF!</definedName>
    <definedName name="IKR" localSheetId="41">#REF!</definedName>
    <definedName name="IKR">#REF!</definedName>
    <definedName name="ilo" localSheetId="21" hidden="1">{"Riqfin97",#N/A,FALSE,"Tran";"Riqfinpro",#N/A,FALSE,"Tran"}</definedName>
    <definedName name="ilo" localSheetId="24" hidden="1">{"Riqfin97",#N/A,FALSE,"Tran";"Riqfinpro",#N/A,FALSE,"Tran"}</definedName>
    <definedName name="ilo" localSheetId="41" hidden="1">{"Riqfin97",#N/A,FALSE,"Tran";"Riqfinpro",#N/A,FALSE,"Tran"}</definedName>
    <definedName name="ilo" hidden="1">{"Riqfin97",#N/A,FALSE,"Tran";"Riqfinpro",#N/A,FALSE,"Tran"}</definedName>
    <definedName name="ilu" localSheetId="21" hidden="1">{"Riqfin97",#N/A,FALSE,"Tran";"Riqfinpro",#N/A,FALSE,"Tran"}</definedName>
    <definedName name="ilu" localSheetId="24" hidden="1">{"Riqfin97",#N/A,FALSE,"Tran";"Riqfinpro",#N/A,FALSE,"Tran"}</definedName>
    <definedName name="ilu" localSheetId="41" hidden="1">{"Riqfin97",#N/A,FALSE,"Tran";"Riqfinpro",#N/A,FALSE,"Tran"}</definedName>
    <definedName name="ilu" hidden="1">{"Riqfin97",#N/A,FALSE,"Tran";"Riqfinpro",#N/A,FALSE,"Tran"}</definedName>
    <definedName name="IM" localSheetId="43">#REF!</definedName>
    <definedName name="IM" localSheetId="45">#REF!</definedName>
    <definedName name="IM" localSheetId="47">#REF!</definedName>
    <definedName name="IM">#REF!</definedName>
    <definedName name="IMF" localSheetId="43">#REF!</definedName>
    <definedName name="IMF" localSheetId="45">#REF!</definedName>
    <definedName name="IMF" localSheetId="47">#REF!</definedName>
    <definedName name="IMF">#REF!</definedName>
    <definedName name="Importaciones" localSheetId="43" hidden="1">'[12]Base Original'!#REF!</definedName>
    <definedName name="Importaciones" localSheetId="45" hidden="1">'[12]Base Original'!#REF!</definedName>
    <definedName name="Importaciones" localSheetId="47" hidden="1">'[12]Base Original'!#REF!</definedName>
    <definedName name="Importaciones" localSheetId="41" hidden="1">'[12]Base Original'!#REF!</definedName>
    <definedName name="Importaciones" hidden="1">'[12]Base Original'!#REF!</definedName>
    <definedName name="INDICEPRODUCCIO" localSheetId="43">#REF!</definedName>
    <definedName name="INDICEPRODUCCIO" localSheetId="45">#REF!</definedName>
    <definedName name="INDICEPRODUCCIO" localSheetId="47">#REF!</definedName>
    <definedName name="INDICEPRODUCCIO">#REF!</definedName>
    <definedName name="INFOGER" localSheetId="43">[35]BCP!#REF!</definedName>
    <definedName name="INFOGER" localSheetId="45">[35]BCP!#REF!</definedName>
    <definedName name="INFOGER" localSheetId="47">[35]BCP!#REF!</definedName>
    <definedName name="INFOGER">[35]BCP!#REF!</definedName>
    <definedName name="INGRESOS" localSheetId="43">#REF!</definedName>
    <definedName name="INGRESOS" localSheetId="45">#REF!</definedName>
    <definedName name="INGRESOS" localSheetId="47">#REF!</definedName>
    <definedName name="INGRESOS">#REF!</definedName>
    <definedName name="INIT" localSheetId="43">#REF!</definedName>
    <definedName name="INIT" localSheetId="45">#REF!</definedName>
    <definedName name="INIT" localSheetId="47">#REF!</definedName>
    <definedName name="INIT" localSheetId="21">#REF!</definedName>
    <definedName name="INIT" localSheetId="24">#REF!</definedName>
    <definedName name="INIT" localSheetId="41">#REF!</definedName>
    <definedName name="INIT">#REF!</definedName>
    <definedName name="INPUT_2" localSheetId="43">[17]Input!#REF!</definedName>
    <definedName name="INPUT_2" localSheetId="45">[17]Input!#REF!</definedName>
    <definedName name="INPUT_2" localSheetId="47">[17]Input!#REF!</definedName>
    <definedName name="INPUT_2">[17]Input!#REF!</definedName>
    <definedName name="INPUT_4" localSheetId="43">[17]Input!#REF!</definedName>
    <definedName name="INPUT_4" localSheetId="45">[17]Input!#REF!</definedName>
    <definedName name="INPUT_4" localSheetId="47">[17]Input!#REF!</definedName>
    <definedName name="INPUT_4">[17]Input!#REF!</definedName>
    <definedName name="INTERES" localSheetId="43">#REF!</definedName>
    <definedName name="INTERES" localSheetId="45">#REF!</definedName>
    <definedName name="INTERES" localSheetId="47">#REF!</definedName>
    <definedName name="INTERES" localSheetId="21">#REF!</definedName>
    <definedName name="INTERES" localSheetId="24">#REF!</definedName>
    <definedName name="INTERES" localSheetId="41">#REF!</definedName>
    <definedName name="INTERES">#REF!</definedName>
    <definedName name="INTEREST" localSheetId="43">#REF!</definedName>
    <definedName name="INTEREST" localSheetId="45">#REF!</definedName>
    <definedName name="INTEREST" localSheetId="47">#REF!</definedName>
    <definedName name="INTEREST" localSheetId="21">#REF!</definedName>
    <definedName name="INTEREST" localSheetId="24">#REF!</definedName>
    <definedName name="INTEREST" localSheetId="41">#REF!</definedName>
    <definedName name="INTEREST">#REF!</definedName>
    <definedName name="Interest_IDA">[50]NPV!$B$27</definedName>
    <definedName name="Interest_NC" localSheetId="43">[50]NPV!#REF!</definedName>
    <definedName name="Interest_NC" localSheetId="45">[50]NPV!#REF!</definedName>
    <definedName name="Interest_NC" localSheetId="47">[50]NPV!#REF!</definedName>
    <definedName name="Interest_NC">[50]NPV!#REF!</definedName>
    <definedName name="InterestRate" localSheetId="43">#REF!</definedName>
    <definedName name="InterestRate" localSheetId="45">#REF!</definedName>
    <definedName name="InterestRate" localSheetId="47">#REF!</definedName>
    <definedName name="InterestRate">#REF!</definedName>
    <definedName name="IPC" localSheetId="43">[61]ipc!#REF!</definedName>
    <definedName name="IPC" localSheetId="45">[61]ipc!#REF!</definedName>
    <definedName name="IPC" localSheetId="47">[61]ipc!#REF!</definedName>
    <definedName name="IPC">[61]ipc!#REF!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LS" localSheetId="43">#REF!</definedName>
    <definedName name="IRLS" localSheetId="45">#REF!</definedName>
    <definedName name="IRLS" localSheetId="47">#REF!</definedName>
    <definedName name="IRLS" localSheetId="21">#REF!</definedName>
    <definedName name="IRLS" localSheetId="24">#REF!</definedName>
    <definedName name="IRLS" localSheetId="41">#REF!</definedName>
    <definedName name="IRLS">#REF!</definedName>
    <definedName name="IRLS1" localSheetId="43">#REF!</definedName>
    <definedName name="IRLS1" localSheetId="45">#REF!</definedName>
    <definedName name="IRLS1" localSheetId="47">#REF!</definedName>
    <definedName name="IRLS1" localSheetId="21">#REF!</definedName>
    <definedName name="IRLS1" localSheetId="24">#REF!</definedName>
    <definedName name="IRLS1" localSheetId="41">#REF!</definedName>
    <definedName name="IRLS1">#REF!</definedName>
    <definedName name="IRP" localSheetId="43">#REF!</definedName>
    <definedName name="IRP" localSheetId="45">#REF!</definedName>
    <definedName name="IRP" localSheetId="47">#REF!</definedName>
    <definedName name="IRP" localSheetId="21">#REF!</definedName>
    <definedName name="IRP" localSheetId="24">#REF!</definedName>
    <definedName name="IRP" localSheetId="41">#REF!</definedName>
    <definedName name="IRP">#REF!</definedName>
    <definedName name="iuf.kugj">#N/A</definedName>
    <definedName name="iyiyiy" localSheetId="43" hidden="1">#REF!</definedName>
    <definedName name="iyiyiy" localSheetId="45" hidden="1">#REF!</definedName>
    <definedName name="iyiyiy" localSheetId="47" hidden="1">#REF!</definedName>
    <definedName name="iyiyiy" localSheetId="21" hidden="1">#REF!</definedName>
    <definedName name="iyiyiy" localSheetId="24" hidden="1">#REF!</definedName>
    <definedName name="iyiyiy" localSheetId="41" hidden="1">#REF!</definedName>
    <definedName name="iyiyiy" hidden="1">#REF!</definedName>
    <definedName name="JA" localSheetId="43">#REF!</definedName>
    <definedName name="JA" localSheetId="45">#REF!</definedName>
    <definedName name="JA" localSheetId="47">#REF!</definedName>
    <definedName name="JA" localSheetId="21">#REF!</definedName>
    <definedName name="JA" localSheetId="24">#REF!</definedName>
    <definedName name="JA" localSheetId="41">#REF!</definedName>
    <definedName name="JA">#REF!</definedName>
    <definedName name="jagu4" localSheetId="43">#REF!</definedName>
    <definedName name="jagu4" localSheetId="45">#REF!</definedName>
    <definedName name="jagu4" localSheetId="47">#REF!</definedName>
    <definedName name="jagu4" localSheetId="21">#REF!</definedName>
    <definedName name="jagu4" localSheetId="24">#REF!</definedName>
    <definedName name="jagu4" localSheetId="41">#REF!</definedName>
    <definedName name="jagu4">#REF!</definedName>
    <definedName name="JAPCRUDE87" localSheetId="43">#REF!</definedName>
    <definedName name="JAPCRUDE87" localSheetId="45">#REF!</definedName>
    <definedName name="JAPCRUDE87" localSheetId="47">#REF!</definedName>
    <definedName name="JAPCRUDE87" localSheetId="21">#REF!</definedName>
    <definedName name="JAPCRUDE87" localSheetId="24">#REF!</definedName>
    <definedName name="JAPCRUDE87" localSheetId="41">#REF!</definedName>
    <definedName name="JAPCRUDE87">#REF!</definedName>
    <definedName name="JAPCRUDE88" localSheetId="43">#REF!</definedName>
    <definedName name="JAPCRUDE88" localSheetId="45">#REF!</definedName>
    <definedName name="JAPCRUDE88" localSheetId="47">#REF!</definedName>
    <definedName name="JAPCRUDE88" localSheetId="21">#REF!</definedName>
    <definedName name="JAPCRUDE88" localSheetId="24">#REF!</definedName>
    <definedName name="JAPCRUDE88" localSheetId="41">#REF!</definedName>
    <definedName name="JAPCRUDE88">#REF!</definedName>
    <definedName name="JAPPROD87" localSheetId="43">#REF!</definedName>
    <definedName name="JAPPROD87" localSheetId="45">#REF!</definedName>
    <definedName name="JAPPROD87" localSheetId="47">#REF!</definedName>
    <definedName name="JAPPROD87" localSheetId="21">#REF!</definedName>
    <definedName name="JAPPROD87" localSheetId="24">#REF!</definedName>
    <definedName name="JAPPROD87" localSheetId="41">#REF!</definedName>
    <definedName name="JAPPROD87">#REF!</definedName>
    <definedName name="JAPPROD88" localSheetId="43">#REF!</definedName>
    <definedName name="JAPPROD88" localSheetId="45">#REF!</definedName>
    <definedName name="JAPPROD88" localSheetId="47">#REF!</definedName>
    <definedName name="JAPPROD88" localSheetId="21">#REF!</definedName>
    <definedName name="JAPPROD88" localSheetId="24">#REF!</definedName>
    <definedName name="JAPPROD88" localSheetId="41">#REF!</definedName>
    <definedName name="JAPPROD88">#REF!</definedName>
    <definedName name="JAPTOT87" localSheetId="43">#REF!</definedName>
    <definedName name="JAPTOT87" localSheetId="45">#REF!</definedName>
    <definedName name="JAPTOT87" localSheetId="47">#REF!</definedName>
    <definedName name="JAPTOT87" localSheetId="21">#REF!</definedName>
    <definedName name="JAPTOT87" localSheetId="24">#REF!</definedName>
    <definedName name="JAPTOT87" localSheetId="41">#REF!</definedName>
    <definedName name="JAPTOT87">#REF!</definedName>
    <definedName name="JAPTOT88" localSheetId="43">#REF!</definedName>
    <definedName name="JAPTOT88" localSheetId="45">#REF!</definedName>
    <definedName name="JAPTOT88" localSheetId="47">#REF!</definedName>
    <definedName name="JAPTOT88" localSheetId="21">#REF!</definedName>
    <definedName name="JAPTOT88" localSheetId="24">#REF!</definedName>
    <definedName name="JAPTOT88" localSheetId="41">#REF!</definedName>
    <definedName name="JAPTOT88">#REF!</definedName>
    <definedName name="JJ" localSheetId="43">#REF!</definedName>
    <definedName name="JJ" localSheetId="45">#REF!</definedName>
    <definedName name="JJ" localSheetId="47">#REF!</definedName>
    <definedName name="JJ" localSheetId="21">#REF!</definedName>
    <definedName name="JJ" localSheetId="24">#REF!</definedName>
    <definedName name="JJ" localSheetId="41">#REF!</definedName>
    <definedName name="JJ">#REF!</definedName>
    <definedName name="jjj" localSheetId="43" hidden="1">'[36]Fax a enviar'!#REF!</definedName>
    <definedName name="jjj" localSheetId="45" hidden="1">'[36]Fax a enviar'!#REF!</definedName>
    <definedName name="jjj" localSheetId="47" hidden="1">'[36]Fax a enviar'!#REF!</definedName>
    <definedName name="jjj" localSheetId="21" hidden="1">'[36]Fax a enviar'!#REF!</definedName>
    <definedName name="jjj" localSheetId="24" hidden="1">'[36]Fax a enviar'!#REF!</definedName>
    <definedName name="jjj" localSheetId="41" hidden="1">'[36]Fax a enviar'!#REF!</definedName>
    <definedName name="jjj" hidden="1">'[36]Fax a enviar'!#REF!</definedName>
    <definedName name="jjjj" localSheetId="21" hidden="1">{"Tab1",#N/A,FALSE,"P";"Tab2",#N/A,FALSE,"P"}</definedName>
    <definedName name="jjjj" localSheetId="24" hidden="1">{"Tab1",#N/A,FALSE,"P";"Tab2",#N/A,FALSE,"P"}</definedName>
    <definedName name="jjjj" localSheetId="41" hidden="1">{"Tab1",#N/A,FALSE,"P";"Tab2",#N/A,FALSE,"P"}</definedName>
    <definedName name="jjjj" hidden="1">{"Tab1",#N/A,FALSE,"P";"Tab2",#N/A,FALSE,"P"}</definedName>
    <definedName name="jjjjjj" localSheetId="43" hidden="1">'[58]J(Priv.Cap)'!#REF!</definedName>
    <definedName name="jjjjjj" localSheetId="45" hidden="1">'[58]J(Priv.Cap)'!#REF!</definedName>
    <definedName name="jjjjjj" localSheetId="47" hidden="1">'[58]J(Priv.Cap)'!#REF!</definedName>
    <definedName name="jjjjjj" localSheetId="41" hidden="1">'[58]J(Priv.Cap)'!#REF!</definedName>
    <definedName name="jjjjjj" hidden="1">'[58]J(Priv.Cap)'!#REF!</definedName>
    <definedName name="JJJJJJJJJJ" localSheetId="43" hidden="1">#REF!</definedName>
    <definedName name="JJJJJJJJJJ" localSheetId="45" hidden="1">#REF!</definedName>
    <definedName name="JJJJJJJJJJ" localSheetId="47" hidden="1">#REF!</definedName>
    <definedName name="JJJJJJJJJJ" localSheetId="21" hidden="1">#REF!</definedName>
    <definedName name="JJJJJJJJJJ" localSheetId="24" hidden="1">#REF!</definedName>
    <definedName name="JJJJJJJJJJ" localSheetId="41" hidden="1">#REF!</definedName>
    <definedName name="JJJJJJJJJJ" hidden="1">#REF!</definedName>
    <definedName name="jjjjjjjjjjjjjjjjjj" localSheetId="21" hidden="1">{"Tab1",#N/A,FALSE,"P";"Tab2",#N/A,FALSE,"P"}</definedName>
    <definedName name="jjjjjjjjjjjjjjjjjj" localSheetId="24" hidden="1">{"Tab1",#N/A,FALSE,"P";"Tab2",#N/A,FALSE,"P"}</definedName>
    <definedName name="jjjjjjjjjjjjjjjjjj" localSheetId="41" hidden="1">{"Tab1",#N/A,FALSE,"P";"Tab2",#N/A,FALSE,"P"}</definedName>
    <definedName name="jjjjjjjjjjjjjjjjjj" hidden="1">{"Tab1",#N/A,FALSE,"P";"Tab2",#N/A,FALSE,"P"}</definedName>
    <definedName name="jkk" localSheetId="21" hidden="1">{#N/A,#N/A,FALSE,"NFPS GDP"}</definedName>
    <definedName name="jkk" localSheetId="24" hidden="1">{#N/A,#N/A,FALSE,"NFPS GDP"}</definedName>
    <definedName name="jkk" localSheetId="41" hidden="1">{#N/A,#N/A,FALSE,"NFPS GDP"}</definedName>
    <definedName name="jkk" hidden="1">{#N/A,#N/A,FALSE,"NFPS GDP"}</definedName>
    <definedName name="JPY" localSheetId="43">#REF!</definedName>
    <definedName name="JPY" localSheetId="45">#REF!</definedName>
    <definedName name="JPY" localSheetId="47">#REF!</definedName>
    <definedName name="JPY" localSheetId="21">#REF!</definedName>
    <definedName name="JPY" localSheetId="24">#REF!</definedName>
    <definedName name="JPY" localSheetId="41">#REF!</definedName>
    <definedName name="JPY">#REF!</definedName>
    <definedName name="jui" localSheetId="21" hidden="1">{"Riqfin97",#N/A,FALSE,"Tran";"Riqfinpro",#N/A,FALSE,"Tran"}</definedName>
    <definedName name="jui" localSheetId="24" hidden="1">{"Riqfin97",#N/A,FALSE,"Tran";"Riqfinpro",#N/A,FALSE,"Tran"}</definedName>
    <definedName name="jui" localSheetId="41" hidden="1">{"Riqfin97",#N/A,FALSE,"Tran";"Riqfinpro",#N/A,FALSE,"Tran"}</definedName>
    <definedName name="jui" hidden="1">{"Riqfin97",#N/A,FALSE,"Tran";"Riqfinpro",#N/A,FALSE,"Tran"}</definedName>
    <definedName name="jutjugyj" localSheetId="43" hidden="1">#REF!</definedName>
    <definedName name="jutjugyj" localSheetId="45" hidden="1">#REF!</definedName>
    <definedName name="jutjugyj" localSheetId="47" hidden="1">#REF!</definedName>
    <definedName name="jutjugyj" localSheetId="21" hidden="1">#REF!</definedName>
    <definedName name="jutjugyj" localSheetId="24" hidden="1">#REF!</definedName>
    <definedName name="jutjugyj" localSheetId="41" hidden="1">#REF!</definedName>
    <definedName name="jutjugyj" hidden="1">#REF!</definedName>
    <definedName name="juy" localSheetId="21" hidden="1">{"Tab1",#N/A,FALSE,"P";"Tab2",#N/A,FALSE,"P"}</definedName>
    <definedName name="juy" localSheetId="24" hidden="1">{"Tab1",#N/A,FALSE,"P";"Tab2",#N/A,FALSE,"P"}</definedName>
    <definedName name="juy" localSheetId="41" hidden="1">{"Tab1",#N/A,FALSE,"P";"Tab2",#N/A,FALSE,"P"}</definedName>
    <definedName name="juy" hidden="1">{"Tab1",#N/A,FALSE,"P";"Tab2",#N/A,FALSE,"P"}</definedName>
    <definedName name="k" localSheetId="21" hidden="1">{"Main Economic Indicators",#N/A,FALSE,"C"}</definedName>
    <definedName name="k" localSheetId="24" hidden="1">{"Main Economic Indicators",#N/A,FALSE,"C"}</definedName>
    <definedName name="k" localSheetId="41" hidden="1">{"Main Economic Indicators",#N/A,FALSE,"C"}</definedName>
    <definedName name="k" hidden="1">{"Main Economic Indicators",#N/A,FALSE,"C"}</definedName>
    <definedName name="KD" localSheetId="43">#REF!</definedName>
    <definedName name="KD" localSheetId="45">#REF!</definedName>
    <definedName name="KD" localSheetId="47">#REF!</definedName>
    <definedName name="KD" localSheetId="21">#REF!</definedName>
    <definedName name="KD" localSheetId="24">#REF!</definedName>
    <definedName name="KD" localSheetId="41">#REF!</definedName>
    <definedName name="KD">#REF!</definedName>
    <definedName name="KD1A" localSheetId="43">#REF!</definedName>
    <definedName name="KD1A" localSheetId="45">#REF!</definedName>
    <definedName name="KD1A" localSheetId="47">#REF!</definedName>
    <definedName name="KD1A" localSheetId="21">#REF!</definedName>
    <definedName name="KD1A" localSheetId="24">#REF!</definedName>
    <definedName name="KD1A" localSheetId="41">#REF!</definedName>
    <definedName name="KD1A">#REF!</definedName>
    <definedName name="khkh" localSheetId="43" hidden="1">'[46]Fax a enviar'!#REF!</definedName>
    <definedName name="khkh" localSheetId="45" hidden="1">'[46]Fax a enviar'!#REF!</definedName>
    <definedName name="khkh" localSheetId="47" hidden="1">'[46]Fax a enviar'!#REF!</definedName>
    <definedName name="khkh" localSheetId="21" hidden="1">'[46]Fax a enviar'!#REF!</definedName>
    <definedName name="khkh" localSheetId="24" hidden="1">'[46]Fax a enviar'!#REF!</definedName>
    <definedName name="khkh" localSheetId="41" hidden="1">'[46]Fax a enviar'!#REF!</definedName>
    <definedName name="khkh" hidden="1">'[46]Fax a enviar'!#REF!</definedName>
    <definedName name="kiiiiii" localSheetId="43" hidden="1">#REF!</definedName>
    <definedName name="kiiiiii" localSheetId="45" hidden="1">#REF!</definedName>
    <definedName name="kiiiiii" localSheetId="47" hidden="1">#REF!</definedName>
    <definedName name="kiiiiii" localSheetId="21" hidden="1">#REF!</definedName>
    <definedName name="kiiiiii" localSheetId="24" hidden="1">#REF!</definedName>
    <definedName name="kiiiiii" localSheetId="41" hidden="1">#REF!</definedName>
    <definedName name="kiiiiii" hidden="1">#REF!</definedName>
    <definedName name="kim" localSheetId="43">#REF!</definedName>
    <definedName name="kim" localSheetId="45">#REF!</definedName>
    <definedName name="kim" localSheetId="47">#REF!</definedName>
    <definedName name="kim" localSheetId="21">#REF!</definedName>
    <definedName name="kim" localSheetId="24">#REF!</definedName>
    <definedName name="kim" localSheetId="41">#REF!</definedName>
    <definedName name="kim">#REF!</definedName>
    <definedName name="kio" localSheetId="21" hidden="1">{"Tab1",#N/A,FALSE,"P";"Tab2",#N/A,FALSE,"P"}</definedName>
    <definedName name="kio" localSheetId="24" hidden="1">{"Tab1",#N/A,FALSE,"P";"Tab2",#N/A,FALSE,"P"}</definedName>
    <definedName name="kio" localSheetId="41" hidden="1">{"Tab1",#N/A,FALSE,"P";"Tab2",#N/A,FALSE,"P"}</definedName>
    <definedName name="kio" hidden="1">{"Tab1",#N/A,FALSE,"P";"Tab2",#N/A,FALSE,"P"}</definedName>
    <definedName name="kiu" localSheetId="21" hidden="1">{"Riqfin97",#N/A,FALSE,"Tran";"Riqfinpro",#N/A,FALSE,"Tran"}</definedName>
    <definedName name="kiu" localSheetId="24" hidden="1">{"Riqfin97",#N/A,FALSE,"Tran";"Riqfinpro",#N/A,FALSE,"Tran"}</definedName>
    <definedName name="kiu" localSheetId="41" hidden="1">{"Riqfin97",#N/A,FALSE,"Tran";"Riqfinpro",#N/A,FALSE,"Tran"}</definedName>
    <definedName name="kiu" hidden="1">{"Riqfin97",#N/A,FALSE,"Tran";"Riqfinpro",#N/A,FALSE,"Tran"}</definedName>
    <definedName name="kjkj" localSheetId="43" hidden="1">'[46]Fax a enviar'!#REF!</definedName>
    <definedName name="kjkj" localSheetId="45" hidden="1">'[46]Fax a enviar'!#REF!</definedName>
    <definedName name="kjkj" localSheetId="47" hidden="1">'[46]Fax a enviar'!#REF!</definedName>
    <definedName name="kjkj" localSheetId="41" hidden="1">'[46]Fax a enviar'!#REF!</definedName>
    <definedName name="kjkj" hidden="1">'[46]Fax a enviar'!#REF!</definedName>
    <definedName name="kk" localSheetId="21" hidden="1">{"Tab1",#N/A,FALSE,"P";"Tab2",#N/A,FALSE,"P"}</definedName>
    <definedName name="kk" localSheetId="24" hidden="1">{"Tab1",#N/A,FALSE,"P";"Tab2",#N/A,FALSE,"P"}</definedName>
    <definedName name="kk" localSheetId="41" hidden="1">{"Tab1",#N/A,FALSE,"P";"Tab2",#N/A,FALSE,"P"}</definedName>
    <definedName name="kk" hidden="1">{"Tab1",#N/A,FALSE,"P";"Tab2",#N/A,FALSE,"P"}</definedName>
    <definedName name="kkk" localSheetId="21" hidden="1">{"Tab1",#N/A,FALSE,"P";"Tab2",#N/A,FALSE,"P"}</definedName>
    <definedName name="kkk" localSheetId="24" hidden="1">{"Tab1",#N/A,FALSE,"P";"Tab2",#N/A,FALSE,"P"}</definedName>
    <definedName name="kkk" localSheetId="41" hidden="1">{"Tab1",#N/A,FALSE,"P";"Tab2",#N/A,FALSE,"P"}</definedName>
    <definedName name="kkk" hidden="1">{"Tab1",#N/A,FALSE,"P";"Tab2",#N/A,FALSE,"P"}</definedName>
    <definedName name="kkkk" localSheetId="43" hidden="1">[62]M!#REF!</definedName>
    <definedName name="kkkk" localSheetId="45" hidden="1">[62]M!#REF!</definedName>
    <definedName name="kkkk" localSheetId="47" hidden="1">[62]M!#REF!</definedName>
    <definedName name="kkkk" localSheetId="41" hidden="1">[62]M!#REF!</definedName>
    <definedName name="kkkk" hidden="1">[62]M!#REF!</definedName>
    <definedName name="kkkkk" localSheetId="43" hidden="1">'[63]J(Priv.Cap)'!#REF!</definedName>
    <definedName name="kkkkk" localSheetId="45" hidden="1">'[63]J(Priv.Cap)'!#REF!</definedName>
    <definedName name="kkkkk" localSheetId="47" hidden="1">'[63]J(Priv.Cap)'!#REF!</definedName>
    <definedName name="kkkkk" localSheetId="41" hidden="1">'[63]J(Priv.Cap)'!#REF!</definedName>
    <definedName name="kkkkk" hidden="1">'[63]J(Priv.Cap)'!#REF!</definedName>
    <definedName name="kkkkkkkk" localSheetId="21" hidden="1">{"Riqfin97",#N/A,FALSE,"Tran";"Riqfinpro",#N/A,FALSE,"Tran"}</definedName>
    <definedName name="kkkkkkkk" localSheetId="24" hidden="1">{"Riqfin97",#N/A,FALSE,"Tran";"Riqfinpro",#N/A,FALSE,"Tran"}</definedName>
    <definedName name="kkkkkkkk" localSheetId="41" hidden="1">{"Riqfin97",#N/A,FALSE,"Tran";"Riqfinpro",#N/A,FALSE,"Tran"}</definedName>
    <definedName name="kkkkkkkk" hidden="1">{"Riqfin97",#N/A,FALSE,"Tran";"Riqfinpro",#N/A,FALSE,"Tran"}</definedName>
    <definedName name="kykiyu" localSheetId="43" hidden="1">'[46]Fax a enviar'!#REF!</definedName>
    <definedName name="kykiyu" localSheetId="45" hidden="1">'[46]Fax a enviar'!#REF!</definedName>
    <definedName name="kykiyu" localSheetId="47" hidden="1">'[46]Fax a enviar'!#REF!</definedName>
    <definedName name="kykiyu" localSheetId="41" hidden="1">'[46]Fax a enviar'!#REF!</definedName>
    <definedName name="kykiyu" hidden="1">'[46]Fax a enviar'!#REF!</definedName>
    <definedName name="LastOpenedWorkSheet" localSheetId="43">#REF!</definedName>
    <definedName name="LastOpenedWorkSheet" localSheetId="45">#REF!</definedName>
    <definedName name="LastOpenedWorkSheet" localSheetId="47">#REF!</definedName>
    <definedName name="LastOpenedWorkSheet" localSheetId="21">#REF!</definedName>
    <definedName name="LastOpenedWorkSheet" localSheetId="24">#REF!</definedName>
    <definedName name="LastOpenedWorkSheet" localSheetId="41">#REF!</definedName>
    <definedName name="LastOpenedWorkSheet">#REF!</definedName>
    <definedName name="LastRefreshed" localSheetId="43">#REF!</definedName>
    <definedName name="LastRefreshed" localSheetId="45">#REF!</definedName>
    <definedName name="LastRefreshed" localSheetId="47">#REF!</definedName>
    <definedName name="LastRefreshed" localSheetId="21">#REF!</definedName>
    <definedName name="LastRefreshed" localSheetId="24">#REF!</definedName>
    <definedName name="LastRefreshed" localSheetId="41">#REF!</definedName>
    <definedName name="LastRefreshed">#REF!</definedName>
    <definedName name="LD" localSheetId="43">#REF!</definedName>
    <definedName name="LD" localSheetId="45">#REF!</definedName>
    <definedName name="LD" localSheetId="47">#REF!</definedName>
    <definedName name="LD" localSheetId="21">#REF!</definedName>
    <definedName name="LD" localSheetId="24">#REF!</definedName>
    <definedName name="LD" localSheetId="41">#REF!</definedName>
    <definedName name="LD">#REF!</definedName>
    <definedName name="LD1A" localSheetId="43">#REF!</definedName>
    <definedName name="LD1A" localSheetId="45">#REF!</definedName>
    <definedName name="LD1A" localSheetId="47">#REF!</definedName>
    <definedName name="LD1A" localSheetId="21">#REF!</definedName>
    <definedName name="LD1A" localSheetId="24">#REF!</definedName>
    <definedName name="LD1A" localSheetId="41">#REF!</definedName>
    <definedName name="LD1A">#REF!</definedName>
    <definedName name="LE" localSheetId="43">#REF!</definedName>
    <definedName name="LE" localSheetId="45">#REF!</definedName>
    <definedName name="LE" localSheetId="47">#REF!</definedName>
    <definedName name="LE" localSheetId="21">#REF!</definedName>
    <definedName name="LE" localSheetId="24">#REF!</definedName>
    <definedName name="LE" localSheetId="41">#REF!</definedName>
    <definedName name="LE">#REF!</definedName>
    <definedName name="LE1A" localSheetId="43">#REF!</definedName>
    <definedName name="LE1A" localSheetId="45">#REF!</definedName>
    <definedName name="LE1A" localSheetId="47">#REF!</definedName>
    <definedName name="LE1A" localSheetId="21">#REF!</definedName>
    <definedName name="LE1A" localSheetId="24">#REF!</definedName>
    <definedName name="LE1A" localSheetId="41">#REF!</definedName>
    <definedName name="LE1A">#REF!</definedName>
    <definedName name="LEAP" localSheetId="43">#REF!</definedName>
    <definedName name="LEAP" localSheetId="45">#REF!</definedName>
    <definedName name="LEAP" localSheetId="47">#REF!</definedName>
    <definedName name="LEAP" localSheetId="21">#REF!</definedName>
    <definedName name="LEAP" localSheetId="24">#REF!</definedName>
    <definedName name="LEAP" localSheetId="41">#REF!</definedName>
    <definedName name="LEAP">#REF!</definedName>
    <definedName name="LGTNONO1" localSheetId="43">[38]nonopec!#REF!</definedName>
    <definedName name="LGTNONO1" localSheetId="45">[38]nonopec!#REF!</definedName>
    <definedName name="LGTNONO1" localSheetId="47">[38]nonopec!#REF!</definedName>
    <definedName name="LGTNONO1" localSheetId="41">[38]nonopec!#REF!</definedName>
    <definedName name="LGTNONO1">[38]nonopec!#REF!</definedName>
    <definedName name="LGTNONO2" localSheetId="43">[38]nonopec!#REF!</definedName>
    <definedName name="LGTNONO2" localSheetId="45">[38]nonopec!#REF!</definedName>
    <definedName name="LGTNONO2" localSheetId="47">[38]nonopec!#REF!</definedName>
    <definedName name="LGTNONO2" localSheetId="41">[38]nonopec!#REF!</definedName>
    <definedName name="LGTNONO2">[38]nonopec!#REF!</definedName>
    <definedName name="LGTNONOPEC" localSheetId="43">[38]nonopec!#REF!</definedName>
    <definedName name="LGTNONOPEC" localSheetId="45">[38]nonopec!#REF!</definedName>
    <definedName name="LGTNONOPEC" localSheetId="47">[38]nonopec!#REF!</definedName>
    <definedName name="LGTNONOPEC" localSheetId="41">[38]nonopec!#REF!</definedName>
    <definedName name="LGTNONOPEC">[38]nonopec!#REF!</definedName>
    <definedName name="LGTNSUMM" localSheetId="43">[38]nonopec!#REF!</definedName>
    <definedName name="LGTNSUMM" localSheetId="45">[38]nonopec!#REF!</definedName>
    <definedName name="LGTNSUMM" localSheetId="47">[38]nonopec!#REF!</definedName>
    <definedName name="LGTNSUMM" localSheetId="41">[38]nonopec!#REF!</definedName>
    <definedName name="LGTNSUMM">[38]nonopec!#REF!</definedName>
    <definedName name="LGTOECD" localSheetId="43">[38]nonopec!#REF!</definedName>
    <definedName name="LGTOECD" localSheetId="45">[38]nonopec!#REF!</definedName>
    <definedName name="LGTOECD" localSheetId="47">[38]nonopec!#REF!</definedName>
    <definedName name="LGTOECD" localSheetId="41">[38]nonopec!#REF!</definedName>
    <definedName name="LGTOECD">[38]nonopec!#REF!</definedName>
    <definedName name="LGTOPEC" localSheetId="43">[38]nonopec!#REF!</definedName>
    <definedName name="LGTOPEC" localSheetId="45">[38]nonopec!#REF!</definedName>
    <definedName name="LGTOPEC" localSheetId="47">[38]nonopec!#REF!</definedName>
    <definedName name="LGTOPEC" localSheetId="41">[38]nonopec!#REF!</definedName>
    <definedName name="LGTOPEC">[38]nonopec!#REF!</definedName>
    <definedName name="LGTPCNT" localSheetId="43">[38]nonopec!#REF!</definedName>
    <definedName name="LGTPCNT" localSheetId="45">[38]nonopec!#REF!</definedName>
    <definedName name="LGTPCNT" localSheetId="47">[38]nonopec!#REF!</definedName>
    <definedName name="LGTPCNT" localSheetId="41">[38]nonopec!#REF!</definedName>
    <definedName name="LGTPCNT">[38]nonopec!#REF!</definedName>
    <definedName name="LINES" localSheetId="43">#REF!</definedName>
    <definedName name="LINES" localSheetId="45">#REF!</definedName>
    <definedName name="LINES" localSheetId="47">#REF!</definedName>
    <definedName name="LINES">#REF!</definedName>
    <definedName name="LIT" localSheetId="43">#REF!</definedName>
    <definedName name="LIT" localSheetId="45">#REF!</definedName>
    <definedName name="LIT" localSheetId="47">#REF!</definedName>
    <definedName name="LIT" localSheetId="21">#REF!</definedName>
    <definedName name="LIT" localSheetId="24">#REF!</definedName>
    <definedName name="LIT" localSheetId="41">#REF!</definedName>
    <definedName name="LIT">#REF!</definedName>
    <definedName name="LITEURO" localSheetId="43">#REF!</definedName>
    <definedName name="LITEURO" localSheetId="45">#REF!</definedName>
    <definedName name="LITEURO" localSheetId="47">#REF!</definedName>
    <definedName name="LITEURO" localSheetId="21">#REF!</definedName>
    <definedName name="LITEURO" localSheetId="24">#REF!</definedName>
    <definedName name="LITEURO" localSheetId="41">#REF!</definedName>
    <definedName name="LITEURO">#REF!</definedName>
    <definedName name="ll" localSheetId="21" hidden="1">{"Tab1",#N/A,FALSE,"P";"Tab2",#N/A,FALSE,"P"}</definedName>
    <definedName name="ll" localSheetId="24" hidden="1">{"Tab1",#N/A,FALSE,"P";"Tab2",#N/A,FALSE,"P"}</definedName>
    <definedName name="ll" localSheetId="41" hidden="1">{"Tab1",#N/A,FALSE,"P";"Tab2",#N/A,FALSE,"P"}</definedName>
    <definedName name="ll" hidden="1">{"Tab1",#N/A,FALSE,"P";"Tab2",#N/A,FALSE,"P"}</definedName>
    <definedName name="lll" localSheetId="21" hidden="1">{"Riqfin97",#N/A,FALSE,"Tran";"Riqfinpro",#N/A,FALSE,"Tran"}</definedName>
    <definedName name="lll" localSheetId="24" hidden="1">{"Riqfin97",#N/A,FALSE,"Tran";"Riqfinpro",#N/A,FALSE,"Tran"}</definedName>
    <definedName name="lll" localSheetId="41" hidden="1">{"Riqfin97",#N/A,FALSE,"Tran";"Riqfinpro",#N/A,FALSE,"Tran"}</definedName>
    <definedName name="lll" hidden="1">{"Riqfin97",#N/A,FALSE,"Tran";"Riqfinpro",#N/A,FALSE,"Tran"}</definedName>
    <definedName name="llll" localSheetId="43" hidden="1">[64]M!#REF!</definedName>
    <definedName name="llll" localSheetId="45" hidden="1">[64]M!#REF!</definedName>
    <definedName name="llll" localSheetId="47" hidden="1">[64]M!#REF!</definedName>
    <definedName name="llll" localSheetId="41" hidden="1">[64]M!#REF!</definedName>
    <definedName name="llll" hidden="1">[64]M!#REF!</definedName>
    <definedName name="lllll" localSheetId="21" hidden="1">{"Tab1",#N/A,FALSE,"P";"Tab2",#N/A,FALSE,"P"}</definedName>
    <definedName name="lllll" localSheetId="24" hidden="1">{"Tab1",#N/A,FALSE,"P";"Tab2",#N/A,FALSE,"P"}</definedName>
    <definedName name="lllll" localSheetId="41" hidden="1">{"Tab1",#N/A,FALSE,"P";"Tab2",#N/A,FALSE,"P"}</definedName>
    <definedName name="lllll" hidden="1">{"Tab1",#N/A,FALSE,"P";"Tab2",#N/A,FALSE,"P"}</definedName>
    <definedName name="llllll" localSheetId="21" hidden="1">{"Minpmon",#N/A,FALSE,"Monthinput"}</definedName>
    <definedName name="llllll" localSheetId="24" hidden="1">{"Minpmon",#N/A,FALSE,"Monthinput"}</definedName>
    <definedName name="llllll" localSheetId="41" hidden="1">{"Minpmon",#N/A,FALSE,"Monthinput"}</definedName>
    <definedName name="llllll" hidden="1">{"Minpmon",#N/A,FALSE,"Monthinput"}</definedName>
    <definedName name="lllllll" localSheetId="21" hidden="1">{"bop94-99",#N/A,FALSE,"BOP";"bgdp94-99",#N/A,FALSE,"BOPGDP";"exp94-99",#N/A,FALSE,"EXP";"imp94-99",#N/A,FALSE,"IMP";"tt9499",#N/A,FALSE,"TT";"ss94-99",#N/A,FALSE,"SERV";"tran94-99",#N/A,FALSE,"TRAN";"dis95-98",#N/A,FALSE,"DISB";"amor94-99",#N/A,FALSE,"AMOR";"int94-98",#N/A,FALSE,"INT";"debt94-99",#N/A,FALSE,"DEBT"}</definedName>
    <definedName name="lllllll" localSheetId="24" hidden="1">{"bop94-99",#N/A,FALSE,"BOP";"bgdp94-99",#N/A,FALSE,"BOPGDP";"exp94-99",#N/A,FALSE,"EXP";"imp94-99",#N/A,FALSE,"IMP";"tt9499",#N/A,FALSE,"TT";"ss94-99",#N/A,FALSE,"SERV";"tran94-99",#N/A,FALSE,"TRAN";"dis95-98",#N/A,FALSE,"DISB";"amor94-99",#N/A,FALSE,"AMOR";"int94-98",#N/A,FALSE,"INT";"debt94-99",#N/A,FALSE,"DEBT"}</definedName>
    <definedName name="lllllll" localSheetId="41"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21" hidden="1">{"Minpmon",#N/A,FALSE,"Monthinput"}</definedName>
    <definedName name="lllllllllllllllll" localSheetId="24" hidden="1">{"Minpmon",#N/A,FALSE,"Monthinput"}</definedName>
    <definedName name="lllllllllllllllll" localSheetId="41" hidden="1">{"Minpmon",#N/A,FALSE,"Monthinput"}</definedName>
    <definedName name="lllllllllllllllll" hidden="1">{"Minpmon",#N/A,FALSE,"Monthinput"}</definedName>
    <definedName name="lloo" localSheetId="43" hidden="1">#REF!</definedName>
    <definedName name="lloo" localSheetId="45" hidden="1">#REF!</definedName>
    <definedName name="lloo" localSheetId="47" hidden="1">#REF!</definedName>
    <definedName name="lloo" localSheetId="21" hidden="1">#REF!</definedName>
    <definedName name="lloo" localSheetId="24" hidden="1">#REF!</definedName>
    <definedName name="lloo" localSheetId="41" hidden="1">#REF!</definedName>
    <definedName name="lloo" hidden="1">#REF!</definedName>
    <definedName name="lodnjkhdnbdv" localSheetId="43">#REF!</definedName>
    <definedName name="lodnjkhdnbdv" localSheetId="45">#REF!</definedName>
    <definedName name="lodnjkhdnbdv" localSheetId="47">#REF!</definedName>
    <definedName name="lodnjkhdnbdv" localSheetId="21">#REF!</definedName>
    <definedName name="lodnjkhdnbdv" localSheetId="24">#REF!</definedName>
    <definedName name="lodnjkhdnbdv" localSheetId="41">#REF!</definedName>
    <definedName name="lodnjkhdnbdv">#REF!</definedName>
    <definedName name="lolololo" localSheetId="43">#REF!</definedName>
    <definedName name="lolololo" localSheetId="45">#REF!</definedName>
    <definedName name="lolololo" localSheetId="47">#REF!</definedName>
    <definedName name="lolololo" localSheetId="21">#REF!</definedName>
    <definedName name="lolololo" localSheetId="24">#REF!</definedName>
    <definedName name="lolololo" localSheetId="41">#REF!</definedName>
    <definedName name="lolololo">#REF!</definedName>
    <definedName name="Lowest_Inter_Bank_Rate">'[39]Inter-Bank'!$M$5</definedName>
    <definedName name="LP" localSheetId="43">#REF!</definedName>
    <definedName name="LP" localSheetId="45">#REF!</definedName>
    <definedName name="LP" localSheetId="47">#REF!</definedName>
    <definedName name="LP" localSheetId="21">#REF!</definedName>
    <definedName name="LP" localSheetId="24">#REF!</definedName>
    <definedName name="LP" localSheetId="41">#REF!</definedName>
    <definedName name="LP">#REF!</definedName>
    <definedName name="LP1A" localSheetId="43">#REF!</definedName>
    <definedName name="LP1A" localSheetId="45">#REF!</definedName>
    <definedName name="LP1A" localSheetId="47">#REF!</definedName>
    <definedName name="LP1A" localSheetId="21">#REF!</definedName>
    <definedName name="LP1A" localSheetId="24">#REF!</definedName>
    <definedName name="LP1A" localSheetId="41">#REF!</definedName>
    <definedName name="LP1A">#REF!</definedName>
    <definedName name="LTcirr" localSheetId="43">#REF!</definedName>
    <definedName name="LTcirr" localSheetId="45">#REF!</definedName>
    <definedName name="LTcirr" localSheetId="47">#REF!</definedName>
    <definedName name="LTcirr">#REF!</definedName>
    <definedName name="LTr" localSheetId="43">#REF!</definedName>
    <definedName name="LTr" localSheetId="45">#REF!</definedName>
    <definedName name="LTr" localSheetId="47">#REF!</definedName>
    <definedName name="LTr">#REF!</definedName>
    <definedName name="LUR">#N/A</definedName>
    <definedName name="LUXF" localSheetId="43">#REF!</definedName>
    <definedName name="LUXF" localSheetId="45">#REF!</definedName>
    <definedName name="LUXF" localSheetId="47">#REF!</definedName>
    <definedName name="LUXF" localSheetId="21">#REF!</definedName>
    <definedName name="LUXF" localSheetId="24">#REF!</definedName>
    <definedName name="LUXF" localSheetId="41">#REF!</definedName>
    <definedName name="LUXF">#REF!</definedName>
    <definedName name="LUXF1" localSheetId="43">#REF!</definedName>
    <definedName name="LUXF1" localSheetId="45">#REF!</definedName>
    <definedName name="LUXF1" localSheetId="47">#REF!</definedName>
    <definedName name="LUXF1" localSheetId="21">#REF!</definedName>
    <definedName name="LUXF1" localSheetId="24">#REF!</definedName>
    <definedName name="LUXF1" localSheetId="41">#REF!</definedName>
    <definedName name="LUXF1">#REF!</definedName>
    <definedName name="m">#N/A</definedName>
    <definedName name="MACRO" localSheetId="43">#REF!</definedName>
    <definedName name="MACRO" localSheetId="45">#REF!</definedName>
    <definedName name="MACRO" localSheetId="47">#REF!</definedName>
    <definedName name="MACRO">#REF!</definedName>
    <definedName name="MACRO_ASSUMP_2006" localSheetId="43">#REF!</definedName>
    <definedName name="MACRO_ASSUMP_2006" localSheetId="45">#REF!</definedName>
    <definedName name="MACRO_ASSUMP_2006" localSheetId="47">#REF!</definedName>
    <definedName name="MACRO_ASSUMP_2006">#REF!</definedName>
    <definedName name="maintabs">[25]QNEWLOR!$B$3:$G$17,[25]QNEWLOR!$B$20:$G$87,[25]QNEWLOR!$B$90:$G$159</definedName>
    <definedName name="MALAX" localSheetId="43">#REF!</definedName>
    <definedName name="MALAX" localSheetId="45">#REF!</definedName>
    <definedName name="MALAX" localSheetId="47">#REF!</definedName>
    <definedName name="MALAX" localSheetId="21">#REF!</definedName>
    <definedName name="MALAX" localSheetId="24">#REF!</definedName>
    <definedName name="MALAX" localSheetId="41">#REF!</definedName>
    <definedName name="MALAX">#REF!</definedName>
    <definedName name="MALAX1" localSheetId="43">#REF!</definedName>
    <definedName name="MALAX1" localSheetId="45">#REF!</definedName>
    <definedName name="MALAX1" localSheetId="47">#REF!</definedName>
    <definedName name="MALAX1" localSheetId="21">#REF!</definedName>
    <definedName name="MALAX1" localSheetId="24">#REF!</definedName>
    <definedName name="MALAX1" localSheetId="41">#REF!</definedName>
    <definedName name="MALAX1">#REF!</definedName>
    <definedName name="Maturity_IDA">[50]NPV!$B$26</definedName>
    <definedName name="Maturity_NC" localSheetId="43">[50]NPV!#REF!</definedName>
    <definedName name="Maturity_NC" localSheetId="45">[50]NPV!#REF!</definedName>
    <definedName name="Maturity_NC" localSheetId="47">[50]NPV!#REF!</definedName>
    <definedName name="Maturity_NC">[50]NPV!#REF!</definedName>
    <definedName name="MCV">#N/A</definedName>
    <definedName name="MCV_B">#N/A</definedName>
    <definedName name="MCV_B1" localSheetId="43">#REF!</definedName>
    <definedName name="MCV_B1" localSheetId="45">#REF!</definedName>
    <definedName name="MCV_B1" localSheetId="47">#REF!</definedName>
    <definedName name="MCV_B1">#REF!</definedName>
    <definedName name="MCV_D">#N/A</definedName>
    <definedName name="MCV_D1" localSheetId="43">#REF!</definedName>
    <definedName name="MCV_D1" localSheetId="45">#REF!</definedName>
    <definedName name="MCV_D1" localSheetId="47">#REF!</definedName>
    <definedName name="MCV_D1">#REF!</definedName>
    <definedName name="MCV_N">#N/A</definedName>
    <definedName name="MCV_T">#N/A</definedName>
    <definedName name="MCV_T1" localSheetId="43">#REF!</definedName>
    <definedName name="MCV_T1" localSheetId="45">#REF!</definedName>
    <definedName name="MCV_T1" localSheetId="47">#REF!</definedName>
    <definedName name="MCV_T1">#REF!</definedName>
    <definedName name="MEDTERM" localSheetId="43">#REF!</definedName>
    <definedName name="MEDTERM" localSheetId="45">#REF!</definedName>
    <definedName name="MEDTERM" localSheetId="47">#REF!</definedName>
    <definedName name="MEDTERM" localSheetId="21">#REF!</definedName>
    <definedName name="MEDTERM" localSheetId="24">#REF!</definedName>
    <definedName name="MEDTERM" localSheetId="41">#REF!</definedName>
    <definedName name="MEDTERM">#REF!</definedName>
    <definedName name="Meses">[65]Codigos!$A$14:$B$25</definedName>
    <definedName name="MEX" localSheetId="43">#REF!</definedName>
    <definedName name="MEX" localSheetId="45">#REF!</definedName>
    <definedName name="MEX" localSheetId="47">#REF!</definedName>
    <definedName name="MEX" localSheetId="21">#REF!</definedName>
    <definedName name="MEX" localSheetId="24">#REF!</definedName>
    <definedName name="MEX" localSheetId="41">#REF!</definedName>
    <definedName name="MEX">#REF!</definedName>
    <definedName name="mflowsa" localSheetId="43">[15]!mflowsa</definedName>
    <definedName name="mflowsa" localSheetId="45">[15]!mflowsa</definedName>
    <definedName name="mflowsa" localSheetId="47">[15]!mflowsa</definedName>
    <definedName name="mflowsa">[15]!mflowsa</definedName>
    <definedName name="mflowsq" localSheetId="43">[15]!mflowsq</definedName>
    <definedName name="mflowsq" localSheetId="45">[15]!mflowsq</definedName>
    <definedName name="mflowsq" localSheetId="47">[15]!mflowsq</definedName>
    <definedName name="mflowsq">[15]!mflowsq</definedName>
    <definedName name="MIDDLE" localSheetId="43">#REF!</definedName>
    <definedName name="MIDDLE" localSheetId="45">#REF!</definedName>
    <definedName name="MIDDLE" localSheetId="47">#REF!</definedName>
    <definedName name="MIDDLE">#REF!</definedName>
    <definedName name="Million_b_d">[38]nonopec!$D$426:$D$426</definedName>
    <definedName name="MISC4" localSheetId="43">[17]OUTPUT!#REF!</definedName>
    <definedName name="MISC4" localSheetId="45">[17]OUTPUT!#REF!</definedName>
    <definedName name="MISC4" localSheetId="47">[17]OUTPUT!#REF!</definedName>
    <definedName name="MISC4">[17]OUTPUT!#REF!</definedName>
    <definedName name="mmm" localSheetId="21" hidden="1">{"Riqfin97",#N/A,FALSE,"Tran";"Riqfinpro",#N/A,FALSE,"Tran"}</definedName>
    <definedName name="mmm" localSheetId="24" hidden="1">{"Riqfin97",#N/A,FALSE,"Tran";"Riqfinpro",#N/A,FALSE,"Tran"}</definedName>
    <definedName name="mmm" localSheetId="41" hidden="1">{"Riqfin97",#N/A,FALSE,"Tran";"Riqfinpro",#N/A,FALSE,"Tran"}</definedName>
    <definedName name="mmm" hidden="1">{"Riqfin97",#N/A,FALSE,"Tran";"Riqfinpro",#N/A,FALSE,"Tran"}</definedName>
    <definedName name="mmmm" localSheetId="21" hidden="1">{"Tab1",#N/A,FALSE,"P";"Tab2",#N/A,FALSE,"P"}</definedName>
    <definedName name="mmmm" localSheetId="24" hidden="1">{"Tab1",#N/A,FALSE,"P";"Tab2",#N/A,FALSE,"P"}</definedName>
    <definedName name="mmmm" localSheetId="41" hidden="1">{"Tab1",#N/A,FALSE,"P";"Tab2",#N/A,FALSE,"P"}</definedName>
    <definedName name="mmmm" hidden="1">{"Tab1",#N/A,FALSE,"P";"Tab2",#N/A,FALSE,"P"}</definedName>
    <definedName name="mmmmm" localSheetId="21" hidden="1">{"Riqfin97",#N/A,FALSE,"Tran";"Riqfinpro",#N/A,FALSE,"Tran"}</definedName>
    <definedName name="mmmmm" localSheetId="24" hidden="1">{"Riqfin97",#N/A,FALSE,"Tran";"Riqfinpro",#N/A,FALSE,"Tran"}</definedName>
    <definedName name="mmmmm" localSheetId="41" hidden="1">{"Riqfin97",#N/A,FALSE,"Tran";"Riqfinpro",#N/A,FALSE,"Tran"}</definedName>
    <definedName name="mmmmm" hidden="1">{"Riqfin97",#N/A,FALSE,"Tran";"Riqfinpro",#N/A,FALSE,"Tran"}</definedName>
    <definedName name="mmmmmmmmm" localSheetId="21" hidden="1">{"Riqfin97",#N/A,FALSE,"Tran";"Riqfinpro",#N/A,FALSE,"Tran"}</definedName>
    <definedName name="mmmmmmmmm" localSheetId="24" hidden="1">{"Riqfin97",#N/A,FALSE,"Tran";"Riqfinpro",#N/A,FALSE,"Tran"}</definedName>
    <definedName name="mmmmmmmmm" localSheetId="41" hidden="1">{"Riqfin97",#N/A,FALSE,"Tran";"Riqfinpro",#N/A,FALSE,"Tran"}</definedName>
    <definedName name="mmmmmmmmm" hidden="1">{"Riqfin97",#N/A,FALSE,"Tran";"Riqfinpro",#N/A,FALSE,"Tran"}</definedName>
    <definedName name="MN" localSheetId="43">[35]BCP!#REF!</definedName>
    <definedName name="MN" localSheetId="45">[35]BCP!#REF!</definedName>
    <definedName name="MN" localSheetId="47">[35]BCP!#REF!</definedName>
    <definedName name="MN">[35]BCP!#REF!</definedName>
    <definedName name="MNP" localSheetId="43">[35]BCP!#REF!</definedName>
    <definedName name="MNP" localSheetId="45">[35]BCP!#REF!</definedName>
    <definedName name="MNP" localSheetId="47">[35]BCP!#REF!</definedName>
    <definedName name="MNP">[35]BCP!#REF!</definedName>
    <definedName name="Month" localSheetId="43">#REF!</definedName>
    <definedName name="Month" localSheetId="45">#REF!</definedName>
    <definedName name="Month" localSheetId="47">#REF!</definedName>
    <definedName name="Month" localSheetId="21">#REF!</definedName>
    <definedName name="Month" localSheetId="24">#REF!</definedName>
    <definedName name="Month" localSheetId="41">#REF!</definedName>
    <definedName name="Month">#REF!</definedName>
    <definedName name="MonthIndex" localSheetId="43">#REF!</definedName>
    <definedName name="MonthIndex" localSheetId="45">#REF!</definedName>
    <definedName name="MonthIndex" localSheetId="47">#REF!</definedName>
    <definedName name="MonthIndex" localSheetId="21">#REF!</definedName>
    <definedName name="MonthIndex" localSheetId="24">#REF!</definedName>
    <definedName name="MonthIndex" localSheetId="41">#REF!</definedName>
    <definedName name="MonthIndex">#REF!</definedName>
    <definedName name="MONTHS">[43]MONTHLY!$BV$3:$CG$3</definedName>
    <definedName name="moodys" localSheetId="43">'[66]Credit ratings on 1st issues'!#REF!</definedName>
    <definedName name="moodys" localSheetId="45">'[66]Credit ratings on 1st issues'!#REF!</definedName>
    <definedName name="moodys" localSheetId="47">'[66]Credit ratings on 1st issues'!#REF!</definedName>
    <definedName name="moodys" localSheetId="41">'[66]Credit ratings on 1st issues'!#REF!</definedName>
    <definedName name="moodys">'[66]Credit ratings on 1st issues'!#REF!</definedName>
    <definedName name="MPETROLEO" localSheetId="43">#REF!</definedName>
    <definedName name="MPETROLEO" localSheetId="45">#REF!</definedName>
    <definedName name="MPETROLEO" localSheetId="47">#REF!</definedName>
    <definedName name="MPETROLEO">#REF!</definedName>
    <definedName name="msci">[52]Sheet1!$H$2:$K$24</definedName>
    <definedName name="mscid">[52]Sheet1!$B$2:$E$24</definedName>
    <definedName name="mscil">[52]Sheet1!$H$2:$K$24</definedName>
    <definedName name="mstocksa" localSheetId="43">[15]!mstocksa</definedName>
    <definedName name="mstocksa" localSheetId="45">[15]!mstocksa</definedName>
    <definedName name="mstocksa" localSheetId="47">[15]!mstocksa</definedName>
    <definedName name="mstocksa">[15]!mstocksa</definedName>
    <definedName name="mstocksq" localSheetId="43">[15]!mstocksq</definedName>
    <definedName name="mstocksq" localSheetId="45">[15]!mstocksq</definedName>
    <definedName name="mstocksq" localSheetId="47">[15]!mstocksq</definedName>
    <definedName name="mstocksq">[15]!mstocksq</definedName>
    <definedName name="mte" localSheetId="21" hidden="1">{"Riqfin97",#N/A,FALSE,"Tran";"Riqfinpro",#N/A,FALSE,"Tran"}</definedName>
    <definedName name="mte" localSheetId="24" hidden="1">{"Riqfin97",#N/A,FALSE,"Tran";"Riqfinpro",#N/A,FALSE,"Tran"}</definedName>
    <definedName name="mte" localSheetId="41" hidden="1">{"Riqfin97",#N/A,FALSE,"Tran";"Riqfinpro",#N/A,FALSE,"Tran"}</definedName>
    <definedName name="mte" hidden="1">{"Riqfin97",#N/A,FALSE,"Tran";"Riqfinpro",#N/A,FALSE,"Tran"}</definedName>
    <definedName name="n" localSheetId="21" hidden="1">{"Minpmon",#N/A,FALSE,"Monthinput"}</definedName>
    <definedName name="n" localSheetId="24" hidden="1">{"Minpmon",#N/A,FALSE,"Monthinput"}</definedName>
    <definedName name="n" localSheetId="32">#REF!</definedName>
    <definedName name="n" localSheetId="33">#REF!</definedName>
    <definedName name="n" localSheetId="34">#REF!</definedName>
    <definedName name="n" localSheetId="41" hidden="1">{"Minpmon",#N/A,FALSE,"Monthinput"}</definedName>
    <definedName name="n" hidden="1">{"Minpmon",#N/A,FALSE,"Monthinput"}</definedName>
    <definedName name="names">'[28]shared data'!$B$7:$O$7</definedName>
    <definedName name="NAMES_A">'[28]shared data'!$B$5:$B$223</definedName>
    <definedName name="NCG">#N/A</definedName>
    <definedName name="NCG_R">#N/A</definedName>
    <definedName name="NCP">#N/A</definedName>
    <definedName name="NCP_R">#N/A</definedName>
    <definedName name="new" localSheetId="43">#REF!</definedName>
    <definedName name="new" localSheetId="45">#REF!</definedName>
    <definedName name="new" localSheetId="47">#REF!</definedName>
    <definedName name="new" localSheetId="21">#REF!</definedName>
    <definedName name="new" localSheetId="24">#REF!</definedName>
    <definedName name="new" localSheetId="41">#REF!</definedName>
    <definedName name="new">#REF!</definedName>
    <definedName name="NEWSHEET" localSheetId="43">#REF!</definedName>
    <definedName name="NEWSHEET" localSheetId="45">#REF!</definedName>
    <definedName name="NEWSHEET" localSheetId="47">#REF!</definedName>
    <definedName name="NEWSHEET">#REF!</definedName>
    <definedName name="NFI">#N/A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BlankCell">'[67]Table 2.1 from DDP program'!$A$2:$A$2</definedName>
    <definedName name="nmBlankRow" localSheetId="43">[68]EDT!#REF!</definedName>
    <definedName name="nmBlankRow" localSheetId="45">[68]EDT!#REF!</definedName>
    <definedName name="nmBlankRow" localSheetId="47">[68]EDT!#REF!</definedName>
    <definedName name="nmBlankRow" localSheetId="32">[69]QEDS!$11:$11</definedName>
    <definedName name="nmBlankRow" localSheetId="33">[69]QEDS!$11:$11</definedName>
    <definedName name="nmBlankRow" localSheetId="34">[69]QEDS!$11:$11</definedName>
    <definedName name="nmBlankRow" localSheetId="41">[68]EDT!#REF!</definedName>
    <definedName name="nmBlankRow">[68]EDT!#REF!</definedName>
    <definedName name="nmColumnHeader" localSheetId="32">[69]QEDS!$2:$2</definedName>
    <definedName name="nmColumnHeader" localSheetId="33">[69]QEDS!$2:$2</definedName>
    <definedName name="nmColumnHeader" localSheetId="34">[69]QEDS!$2:$2</definedName>
    <definedName name="nmColumnHeader">[68]EDT!$3:$3</definedName>
    <definedName name="nmData" localSheetId="32">[69]QEDS!$B$3:$F$9</definedName>
    <definedName name="nmData" localSheetId="33">[69]QEDS!$B$3:$F$9</definedName>
    <definedName name="nmData" localSheetId="34">[69]QEDS!$B$3:$F$9</definedName>
    <definedName name="nmData">[68]EDT!$B$4:$AA$36</definedName>
    <definedName name="NMG_RG">#N/A</definedName>
    <definedName name="nmIndexTable" localSheetId="43">[68]EDT!#REF!</definedName>
    <definedName name="nmIndexTable" localSheetId="45">[68]EDT!#REF!</definedName>
    <definedName name="nmIndexTable" localSheetId="47">[68]EDT!#REF!</definedName>
    <definedName name="nmIndexTable" localSheetId="32">[69]QEDS!$13:$13</definedName>
    <definedName name="nmIndexTable" localSheetId="33">[69]QEDS!$13:$13</definedName>
    <definedName name="nmIndexTable" localSheetId="34">[69]QEDS!$13:$13</definedName>
    <definedName name="nmIndexTable" localSheetId="41">[68]EDT!#REF!</definedName>
    <definedName name="nmIndexTable">[68]EDT!#REF!</definedName>
    <definedName name="nmReportFooter" localSheetId="32">[69]QEDS!$10:$10</definedName>
    <definedName name="nmReportFooter" localSheetId="33">[69]QEDS!$10:$10</definedName>
    <definedName name="nmReportFooter" localSheetId="34">[69]QEDS!$10:$10</definedName>
    <definedName name="nmReportFooter">'[70]Table 1'!$29:$29</definedName>
    <definedName name="nmReportHeader" localSheetId="32">[69]QEDS!$1:$1</definedName>
    <definedName name="nmReportHeader" localSheetId="33">[69]QEDS!$1:$1</definedName>
    <definedName name="nmReportHeader" localSheetId="34">[69]QEDS!$1:$1</definedName>
    <definedName name="nmReportHeader">#N/A</definedName>
    <definedName name="nmReportNotes">'[70]Table 1'!$30:$30</definedName>
    <definedName name="nmRowHeader" localSheetId="32">[69]QEDS!$A$3:$A$9</definedName>
    <definedName name="nmRowHeader" localSheetId="33">[69]QEDS!$A$3:$A$9</definedName>
    <definedName name="nmRowHeader" localSheetId="34">[69]QEDS!$A$3:$A$9</definedName>
    <definedName name="nmRowHeader">[68]EDT!$A$4:$A$36</definedName>
    <definedName name="nmScale" localSheetId="43">[68]EDT!#REF!</definedName>
    <definedName name="nmScale" localSheetId="45">[68]EDT!#REF!</definedName>
    <definedName name="nmScale" localSheetId="47">[68]EDT!#REF!</definedName>
    <definedName name="nmScale" localSheetId="32">[69]QEDS!$12:$12</definedName>
    <definedName name="nmScale" localSheetId="33">[69]QEDS!$12:$12</definedName>
    <definedName name="nmScale" localSheetId="34">[69]QEDS!$12:$12</definedName>
    <definedName name="nmScale" localSheetId="41">[68]EDT!#REF!</definedName>
    <definedName name="nmScale">[68]EDT!#REF!</definedName>
    <definedName name="nn" localSheetId="21" hidden="1">{"Riqfin97",#N/A,FALSE,"Tran";"Riqfinpro",#N/A,FALSE,"Tran"}</definedName>
    <definedName name="nn" localSheetId="24" hidden="1">{"Riqfin97",#N/A,FALSE,"Tran";"Riqfinpro",#N/A,FALSE,"Tran"}</definedName>
    <definedName name="nn" localSheetId="41" hidden="1">{"Riqfin97",#N/A,FALSE,"Tran";"Riqfinpro",#N/A,FALSE,"Tran"}</definedName>
    <definedName name="nn" hidden="1">{"Riqfin97",#N/A,FALSE,"Tran";"Riqfinpro",#N/A,FALSE,"Tran"}</definedName>
    <definedName name="nnn" localSheetId="21" hidden="1">{"Tab1",#N/A,FALSE,"P";"Tab2",#N/A,FALSE,"P"}</definedName>
    <definedName name="nnn" localSheetId="24" hidden="1">{"Tab1",#N/A,FALSE,"P";"Tab2",#N/A,FALSE,"P"}</definedName>
    <definedName name="NNN" localSheetId="32">#REF!</definedName>
    <definedName name="NNN" localSheetId="33">#REF!</definedName>
    <definedName name="NNN" localSheetId="34">#REF!</definedName>
    <definedName name="nnn" localSheetId="41" hidden="1">{"Tab1",#N/A,FALSE,"P";"Tab2",#N/A,FALSE,"P"}</definedName>
    <definedName name="nnn" hidden="1">{"Tab1",#N/A,FALSE,"P";"Tab2",#N/A,FALSE,"P"}</definedName>
    <definedName name="nnnnnnnnnn" localSheetId="21" hidden="1">{"Minpmon",#N/A,FALSE,"Monthinput"}</definedName>
    <definedName name="nnnnnnnnnn" localSheetId="24" hidden="1">{"Minpmon",#N/A,FALSE,"Monthinput"}</definedName>
    <definedName name="nnnnnnnnnn" localSheetId="41" hidden="1">{"Minpmon",#N/A,FALSE,"Monthinput"}</definedName>
    <definedName name="nnnnnnnnnn" hidden="1">{"Minpmon",#N/A,FALSE,"Monthinput"}</definedName>
    <definedName name="nnnnnnnnnnnn" localSheetId="21" hidden="1">{"Riqfin97",#N/A,FALSE,"Tran";"Riqfinpro",#N/A,FALSE,"Tran"}</definedName>
    <definedName name="nnnnnnnnnnnn" localSheetId="24" hidden="1">{"Riqfin97",#N/A,FALSE,"Tran";"Riqfinpro",#N/A,FALSE,"Tran"}</definedName>
    <definedName name="nnnnnnnnnnnn" localSheetId="41" hidden="1">{"Riqfin97",#N/A,FALSE,"Tran";"Riqfinpro",#N/A,FALSE,"Tran"}</definedName>
    <definedName name="nnnnnnnnnnnn" hidden="1">{"Riqfin97",#N/A,FALSE,"Tran";"Riqfinpro",#N/A,FALSE,"Tran"}</definedName>
    <definedName name="no" localSheetId="43" hidden="1">'[5]Crédito SPNF (fiscal)'!#REF!</definedName>
    <definedName name="no" localSheetId="45" hidden="1">'[5]Crédito SPNF (fiscal)'!#REF!</definedName>
    <definedName name="no" localSheetId="47" hidden="1">'[5]Crédito SPNF (fiscal)'!#REF!</definedName>
    <definedName name="no" hidden="1">'[5]Crédito SPNF (fiscal)'!#REF!</definedName>
    <definedName name="Noah" localSheetId="43">#REF!</definedName>
    <definedName name="Noah" localSheetId="45">#REF!</definedName>
    <definedName name="Noah" localSheetId="47">#REF!</definedName>
    <definedName name="Noah" localSheetId="21">#REF!</definedName>
    <definedName name="Noah" localSheetId="24">#REF!</definedName>
    <definedName name="Noah" localSheetId="41">#REF!</definedName>
    <definedName name="Noah">#REF!</definedName>
    <definedName name="NOCLUB" localSheetId="43">#REF!</definedName>
    <definedName name="NOCLUB" localSheetId="45">#REF!</definedName>
    <definedName name="NOCLUB" localSheetId="47">#REF!</definedName>
    <definedName name="NOCLUB" localSheetId="21">#REF!</definedName>
    <definedName name="NOCLUB" localSheetId="24">#REF!</definedName>
    <definedName name="NOCLUB" localSheetId="41">#REF!</definedName>
    <definedName name="NOCLUB">#REF!</definedName>
    <definedName name="NOK" localSheetId="43">#REF!</definedName>
    <definedName name="NOK" localSheetId="45">#REF!</definedName>
    <definedName name="NOK" localSheetId="47">#REF!</definedName>
    <definedName name="NOK" localSheetId="21">#REF!</definedName>
    <definedName name="NOK" localSheetId="24">#REF!</definedName>
    <definedName name="NOK" localSheetId="41">#REF!</definedName>
    <definedName name="NOK">#REF!</definedName>
    <definedName name="NONLEAP" localSheetId="43">#REF!</definedName>
    <definedName name="NONLEAP" localSheetId="45">#REF!</definedName>
    <definedName name="NONLEAP" localSheetId="47">#REF!</definedName>
    <definedName name="NONLEAP" localSheetId="21">#REF!</definedName>
    <definedName name="NONLEAP" localSheetId="24">#REF!</definedName>
    <definedName name="NONLEAP" localSheetId="41">#REF!</definedName>
    <definedName name="NONLEAP">#REF!</definedName>
    <definedName name="NONOECD1">[38]nonopec!$D$29:$AD$70</definedName>
    <definedName name="NONOECD2">[38]nonopec!$D$71:$AD$135</definedName>
    <definedName name="NONOPEC">[38]nonopec!$D$136:$AD$155</definedName>
    <definedName name="NOPEC1">[43]MONTHLY!$BP$19:$CA$19</definedName>
    <definedName name="NOPEC2">[43]MONTHLY!$CB$19:$CM$19</definedName>
    <definedName name="NORM1">[43]MONTHLY!$A$5:$O$117</definedName>
    <definedName name="NORM2">[43]MONTHLY!$A$422:$Z$491</definedName>
    <definedName name="NORM3">[43]MONTHLY!$A$334:$Z$380</definedName>
    <definedName name="NOTA_EXPLICATIV" localSheetId="43">#REF!</definedName>
    <definedName name="NOTA_EXPLICATIV" localSheetId="45">#REF!</definedName>
    <definedName name="NOTA_EXPLICATIV" localSheetId="47">#REF!</definedName>
    <definedName name="NOTA_EXPLICATIV">#REF!</definedName>
    <definedName name="Notes" localSheetId="43">[71]UPLOAD!#REF!</definedName>
    <definedName name="Notes" localSheetId="45">[71]UPLOAD!#REF!</definedName>
    <definedName name="Notes" localSheetId="47">[71]UPLOAD!#REF!</definedName>
    <definedName name="Notes">[71]UPLOAD!#REF!</definedName>
    <definedName name="NOTITLES" localSheetId="43">#REF!</definedName>
    <definedName name="NOTITLES" localSheetId="45">#REF!</definedName>
    <definedName name="NOTITLES" localSheetId="47">#REF!</definedName>
    <definedName name="NOTITLES">#REF!</definedName>
    <definedName name="NSUMMARY">[38]nonopec!$D$157:$AD$204</definedName>
    <definedName name="NTDD_RG" localSheetId="43">[40]!NTDD_RG</definedName>
    <definedName name="NTDD_RG" localSheetId="45">[40]!NTDD_RG</definedName>
    <definedName name="NTDD_RG" localSheetId="47">[40]!NTDD_RG</definedName>
    <definedName name="NTDD_RG">[40]!NTDD_RG</definedName>
    <definedName name="NX">#N/A</definedName>
    <definedName name="NX_R">#N/A</definedName>
    <definedName name="NXG_RG">#N/A</definedName>
    <definedName name="OCTUBRE">#N/A</definedName>
    <definedName name="OECD">[38]nonopec!$D$1:$AD$28</definedName>
    <definedName name="OECD_Table" localSheetId="43">#REF!</definedName>
    <definedName name="OECD_Table" localSheetId="45">#REF!</definedName>
    <definedName name="OECD_Table" localSheetId="47">#REF!</definedName>
    <definedName name="OECD_Table">#REF!</definedName>
    <definedName name="oipio" localSheetId="43" hidden="1">#REF!</definedName>
    <definedName name="oipio" localSheetId="45" hidden="1">#REF!</definedName>
    <definedName name="oipio" localSheetId="47" hidden="1">#REF!</definedName>
    <definedName name="oipio" localSheetId="21" hidden="1">#REF!</definedName>
    <definedName name="oipio" localSheetId="24" hidden="1">#REF!</definedName>
    <definedName name="oipio" localSheetId="41" hidden="1">#REF!</definedName>
    <definedName name="oipio" hidden="1">#REF!</definedName>
    <definedName name="oiulfdgdgh" localSheetId="43" hidden="1">'[46]Fax a enviar'!#REF!</definedName>
    <definedName name="oiulfdgdgh" localSheetId="45" hidden="1">'[46]Fax a enviar'!#REF!</definedName>
    <definedName name="oiulfdgdgh" localSheetId="47" hidden="1">'[46]Fax a enviar'!#REF!</definedName>
    <definedName name="oiulfdgdgh" localSheetId="41" hidden="1">'[46]Fax a enviar'!#REF!</definedName>
    <definedName name="oiulfdgdgh" hidden="1">'[46]Fax a enviar'!#REF!</definedName>
    <definedName name="OnShow" localSheetId="43">'[37]SPNF Acuerdo Incl. Int.'!OnShow</definedName>
    <definedName name="OnShow" localSheetId="45">'[37]SPNF Acuerdo Incl. Int.'!OnShow</definedName>
    <definedName name="OnShow" localSheetId="47">'[37]SPNF Acuerdo Incl. Int.'!OnShow</definedName>
    <definedName name="OnShow">'[37]SPNF Acuerdo Incl. Int.'!OnShow</definedName>
    <definedName name="oo" localSheetId="21" hidden="1">{"Riqfin97",#N/A,FALSE,"Tran";"Riqfinpro",#N/A,FALSE,"Tran"}</definedName>
    <definedName name="oo" localSheetId="24" hidden="1">{"Riqfin97",#N/A,FALSE,"Tran";"Riqfinpro",#N/A,FALSE,"Tran"}</definedName>
    <definedName name="oo" localSheetId="41" hidden="1">{"Riqfin97",#N/A,FALSE,"Tran";"Riqfinpro",#N/A,FALSE,"Tran"}</definedName>
    <definedName name="oo" hidden="1">{"Riqfin97",#N/A,FALSE,"Tran";"Riqfinpro",#N/A,FALSE,"Tran"}</definedName>
    <definedName name="ooo" localSheetId="21" hidden="1">{"Tab1",#N/A,FALSE,"P";"Tab2",#N/A,FALSE,"P"}</definedName>
    <definedName name="ooo" localSheetId="24" hidden="1">{"Tab1",#N/A,FALSE,"P";"Tab2",#N/A,FALSE,"P"}</definedName>
    <definedName name="ooo" localSheetId="41" hidden="1">{"Tab1",#N/A,FALSE,"P";"Tab2",#N/A,FALSE,"P"}</definedName>
    <definedName name="ooo" hidden="1">{"Tab1",#N/A,FALSE,"P";"Tab2",#N/A,FALSE,"P"}</definedName>
    <definedName name="OOOKOKOKO" localSheetId="43">#REF!</definedName>
    <definedName name="OOOKOKOKO" localSheetId="45">#REF!</definedName>
    <definedName name="OOOKOKOKO" localSheetId="47">#REF!</definedName>
    <definedName name="OOOKOKOKO" localSheetId="21">#REF!</definedName>
    <definedName name="OOOKOKOKO" localSheetId="24">#REF!</definedName>
    <definedName name="OOOKOKOKO" localSheetId="41">#REF!</definedName>
    <definedName name="OOOKOKOKO">#REF!</definedName>
    <definedName name="oooo" localSheetId="21" hidden="1">{"Tab1",#N/A,FALSE,"P";"Tab2",#N/A,FALSE,"P"}</definedName>
    <definedName name="oooo" localSheetId="24" hidden="1">{"Tab1",#N/A,FALSE,"P";"Tab2",#N/A,FALSE,"P"}</definedName>
    <definedName name="oooo" localSheetId="41" hidden="1">{"Tab1",#N/A,FALSE,"P";"Tab2",#N/A,FALSE,"P"}</definedName>
    <definedName name="oooo" hidden="1">{"Tab1",#N/A,FALSE,"P";"Tab2",#N/A,FALSE,"P"}</definedName>
    <definedName name="ooooooooo" localSheetId="43" hidden="1">#REF!</definedName>
    <definedName name="ooooooooo" localSheetId="45" hidden="1">#REF!</definedName>
    <definedName name="ooooooooo" localSheetId="47" hidden="1">#REF!</definedName>
    <definedName name="ooooooooo" localSheetId="21" hidden="1">#REF!</definedName>
    <definedName name="ooooooooo" localSheetId="24" hidden="1">#REF!</definedName>
    <definedName name="ooooooooo" localSheetId="41" hidden="1">#REF!</definedName>
    <definedName name="ooooooooo" hidden="1">#REF!</definedName>
    <definedName name="OPEC">[38]nonopec!$D$204:$AD$251</definedName>
    <definedName name="OPEC1">[43]MONTHLY!$BP$12:$CA$12</definedName>
    <definedName name="OPEC2">[43]MONTHLY!$CB$12:$CM$12</definedName>
    <definedName name="OPOPOPOPO" localSheetId="43">#REF!</definedName>
    <definedName name="OPOPOPOPO" localSheetId="45">#REF!</definedName>
    <definedName name="OPOPOPOPO" localSheetId="47">#REF!</definedName>
    <definedName name="OPOPOPOPO" localSheetId="21">#REF!</definedName>
    <definedName name="OPOPOPOPO" localSheetId="24">#REF!</definedName>
    <definedName name="OPOPOPOPO" localSheetId="41">#REF!</definedName>
    <definedName name="OPOPOPOPO">#REF!</definedName>
    <definedName name="opu" localSheetId="21" hidden="1">{"Riqfin97",#N/A,FALSE,"Tran";"Riqfinpro",#N/A,FALSE,"Tran"}</definedName>
    <definedName name="opu" localSheetId="24" hidden="1">{"Riqfin97",#N/A,FALSE,"Tran";"Riqfinpro",#N/A,FALSE,"Tran"}</definedName>
    <definedName name="opu" localSheetId="41" hidden="1">{"Riqfin97",#N/A,FALSE,"Tran";"Riqfinpro",#N/A,FALSE,"Tran"}</definedName>
    <definedName name="opu" hidden="1">{"Riqfin97",#N/A,FALSE,"Tran";"Riqfinpro",#N/A,FALSE,"Tran"}</definedName>
    <definedName name="Otr_Inst_Banc_40G" localSheetId="43">#REF!</definedName>
    <definedName name="Otr_Inst_Banc_40G" localSheetId="45">#REF!</definedName>
    <definedName name="Otr_Inst_Banc_40G" localSheetId="47">#REF!</definedName>
    <definedName name="Otr_Inst_Banc_40G">#REF!</definedName>
    <definedName name="otra" localSheetId="43" hidden="1">#REF!</definedName>
    <definedName name="otra" localSheetId="45" hidden="1">#REF!</definedName>
    <definedName name="otra" localSheetId="47" hidden="1">#REF!</definedName>
    <definedName name="otra" localSheetId="21" hidden="1">#REF!</definedName>
    <definedName name="otra" localSheetId="24" hidden="1">#REF!</definedName>
    <definedName name="otra" localSheetId="41" hidden="1">#REF!</definedName>
    <definedName name="otra" hidden="1">#REF!</definedName>
    <definedName name="otro" localSheetId="21" hidden="1">{FALSE,FALSE,-1.25,-15.5,484.5,276.75,FALSE,FALSE,TRUE,TRUE,0,12,#N/A,46,#N/A,2.93460490463215,15.35,1,FALSE,FALSE,3,TRUE,1,FALSE,100,"Swvu.PLA1.","ACwvu.PLA1.",#N/A,FALSE,FALSE,0,0,0,0,2,"","",TRUE,TRUE,FALSE,FALSE,1,60,#N/A,#N/A,FALSE,FALSE,FALSE,FALSE,FALSE,FALSE,FALSE,9,65532,65532,FALSE,FALSE,TRUE,TRUE,TRUE}</definedName>
    <definedName name="otro" localSheetId="24" hidden="1">{FALSE,FALSE,-1.25,-15.5,484.5,276.75,FALSE,FALSE,TRUE,TRUE,0,12,#N/A,46,#N/A,2.93460490463215,15.35,1,FALSE,FALSE,3,TRUE,1,FALSE,100,"Swvu.PLA1.","ACwvu.PLA1.",#N/A,FALSE,FALSE,0,0,0,0,2,"","",TRUE,TRUE,FALSE,FALSE,1,60,#N/A,#N/A,FALSE,FALSE,FALSE,FALSE,FALSE,FALSE,FALSE,9,65532,65532,FALSE,FALSE,TRUE,TRUE,TRUE}</definedName>
    <definedName name="otro" localSheetId="41"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p" localSheetId="21" hidden="1">{"Riqfin97",#N/A,FALSE,"Tran";"Riqfinpro",#N/A,FALSE,"Tran"}</definedName>
    <definedName name="p" localSheetId="24" hidden="1">{"Riqfin97",#N/A,FALSE,"Tran";"Riqfinpro",#N/A,FALSE,"Tran"}</definedName>
    <definedName name="p" localSheetId="41" hidden="1">{"Riqfin97",#N/A,FALSE,"Tran";"Riqfinpro",#N/A,FALSE,"Tran"}</definedName>
    <definedName name="p" hidden="1">{"Riqfin97",#N/A,FALSE,"Tran";"Riqfinpro",#N/A,FALSE,"Tran"}</definedName>
    <definedName name="P1_1" localSheetId="43">OFFSET(#REF!,0,0,COUNT(#REF!),1)</definedName>
    <definedName name="P1_1" localSheetId="45">OFFSET(#REF!,0,0,COUNT(#REF!),1)</definedName>
    <definedName name="P1_1" localSheetId="47">OFFSET(#REF!,0,0,COUNT(#REF!),1)</definedName>
    <definedName name="P1_1" localSheetId="21">OFFSET(#REF!,0,0,COUNT(#REF!),1)</definedName>
    <definedName name="P1_1" localSheetId="24">OFFSET(#REF!,0,0,COUNT(#REF!),1)</definedName>
    <definedName name="P1_1" localSheetId="41">OFFSET(#REF!,0,0,COUNT(#REF!),1)</definedName>
    <definedName name="P1_1">OFFSET(#REF!,0,0,COUNT(#REF!),1)</definedName>
    <definedName name="P1_2" localSheetId="43">OFFSET(#REF!,0,0,COUNT(#REF!),1)</definedName>
    <definedName name="P1_2" localSheetId="45">OFFSET(#REF!,0,0,COUNT(#REF!),1)</definedName>
    <definedName name="P1_2" localSheetId="47">OFFSET(#REF!,0,0,COUNT(#REF!),1)</definedName>
    <definedName name="P1_2" localSheetId="21">OFFSET(#REF!,0,0,COUNT(#REF!),1)</definedName>
    <definedName name="P1_2" localSheetId="24">OFFSET(#REF!,0,0,COUNT(#REF!),1)</definedName>
    <definedName name="P1_2" localSheetId="41">OFFSET(#REF!,0,0,COUNT(#REF!),1)</definedName>
    <definedName name="P1_2">OFFSET(#REF!,0,0,COUNT(#REF!),1)</definedName>
    <definedName name="P1avg" localSheetId="43">OFFSET(#REF!,0,0,COUNT(#REF!),1)</definedName>
    <definedName name="P1avg" localSheetId="45">OFFSET(#REF!,0,0,COUNT(#REF!),1)</definedName>
    <definedName name="P1avg" localSheetId="47">OFFSET(#REF!,0,0,COUNT(#REF!),1)</definedName>
    <definedName name="P1avg" localSheetId="21">OFFSET(#REF!,0,0,COUNT(#REF!),1)</definedName>
    <definedName name="P1avg" localSheetId="24">OFFSET(#REF!,0,0,COUNT(#REF!),1)</definedName>
    <definedName name="P1avg" localSheetId="41">OFFSET(#REF!,0,0,COUNT(#REF!),1)</definedName>
    <definedName name="P1avg">OFFSET(#REF!,0,0,COUNT(#REF!),1)</definedName>
    <definedName name="P1min" localSheetId="43">OFFSET(#REF!,0,0,COUNT(#REF!),1)</definedName>
    <definedName name="P1min" localSheetId="45">OFFSET(#REF!,0,0,COUNT(#REF!),1)</definedName>
    <definedName name="P1min" localSheetId="47">OFFSET(#REF!,0,0,COUNT(#REF!),1)</definedName>
    <definedName name="P1min" localSheetId="21">OFFSET(#REF!,0,0,COUNT(#REF!),1)</definedName>
    <definedName name="P1min" localSheetId="24">OFFSET(#REF!,0,0,COUNT(#REF!),1)</definedName>
    <definedName name="P1min" localSheetId="41">OFFSET(#REF!,0,0,COUNT(#REF!),1)</definedName>
    <definedName name="P1min">OFFSET(#REF!,0,0,COUNT(#REF!),1)</definedName>
    <definedName name="P1rng" localSheetId="43">OFFSET(#REF!,0,0,COUNT(#REF!),1)</definedName>
    <definedName name="P1rng" localSheetId="45">OFFSET(#REF!,0,0,COUNT(#REF!),1)</definedName>
    <definedName name="P1rng" localSheetId="47">OFFSET(#REF!,0,0,COUNT(#REF!),1)</definedName>
    <definedName name="P1rng" localSheetId="21">OFFSET(#REF!,0,0,COUNT(#REF!),1)</definedName>
    <definedName name="P1rng" localSheetId="24">OFFSET(#REF!,0,0,COUNT(#REF!),1)</definedName>
    <definedName name="P1rng" localSheetId="41">OFFSET(#REF!,0,0,COUNT(#REF!),1)</definedName>
    <definedName name="P1rng">OFFSET(#REF!,0,0,COUNT(#REF!),1)</definedName>
    <definedName name="P2_1" localSheetId="43">OFFSET(#REF!,0,0,COUNT(#REF!),1)</definedName>
    <definedName name="P2_1" localSheetId="45">OFFSET(#REF!,0,0,COUNT(#REF!),1)</definedName>
    <definedName name="P2_1" localSheetId="47">OFFSET(#REF!,0,0,COUNT(#REF!),1)</definedName>
    <definedName name="P2_1" localSheetId="21">OFFSET(#REF!,0,0,COUNT(#REF!),1)</definedName>
    <definedName name="P2_1" localSheetId="24">OFFSET(#REF!,0,0,COUNT(#REF!),1)</definedName>
    <definedName name="P2_1" localSheetId="41">OFFSET(#REF!,0,0,COUNT(#REF!),1)</definedName>
    <definedName name="P2_1">OFFSET(#REF!,0,0,COUNT(#REF!),1)</definedName>
    <definedName name="P2_2" localSheetId="43">OFFSET(#REF!,0,0,COUNT(#REF!),1)</definedName>
    <definedName name="P2_2" localSheetId="45">OFFSET(#REF!,0,0,COUNT(#REF!),1)</definedName>
    <definedName name="P2_2" localSheetId="47">OFFSET(#REF!,0,0,COUNT(#REF!),1)</definedName>
    <definedName name="P2_2" localSheetId="21">OFFSET(#REF!,0,0,COUNT(#REF!),1)</definedName>
    <definedName name="P2_2" localSheetId="24">OFFSET(#REF!,0,0,COUNT(#REF!),1)</definedName>
    <definedName name="P2_2" localSheetId="41">OFFSET(#REF!,0,0,COUNT(#REF!),1)</definedName>
    <definedName name="P2_2">OFFSET(#REF!,0,0,COUNT(#REF!),1)</definedName>
    <definedName name="P2avg" localSheetId="43">OFFSET(#REF!,0,0,COUNT(#REF!),1)</definedName>
    <definedName name="P2avg" localSheetId="45">OFFSET(#REF!,0,0,COUNT(#REF!),1)</definedName>
    <definedName name="P2avg" localSheetId="47">OFFSET(#REF!,0,0,COUNT(#REF!),1)</definedName>
    <definedName name="P2avg" localSheetId="21">OFFSET(#REF!,0,0,COUNT(#REF!),1)</definedName>
    <definedName name="P2avg" localSheetId="24">OFFSET(#REF!,0,0,COUNT(#REF!),1)</definedName>
    <definedName name="P2avg" localSheetId="41">OFFSET(#REF!,0,0,COUNT(#REF!),1)</definedName>
    <definedName name="P2avg">OFFSET(#REF!,0,0,COUNT(#REF!),1)</definedName>
    <definedName name="P2min" localSheetId="43">OFFSET(#REF!,0,0,COUNT(#REF!),1)</definedName>
    <definedName name="P2min" localSheetId="45">OFFSET(#REF!,0,0,COUNT(#REF!),1)</definedName>
    <definedName name="P2min" localSheetId="47">OFFSET(#REF!,0,0,COUNT(#REF!),1)</definedName>
    <definedName name="P2min" localSheetId="21">OFFSET(#REF!,0,0,COUNT(#REF!),1)</definedName>
    <definedName name="P2min" localSheetId="24">OFFSET(#REF!,0,0,COUNT(#REF!),1)</definedName>
    <definedName name="P2min" localSheetId="41">OFFSET(#REF!,0,0,COUNT(#REF!),1)</definedName>
    <definedName name="P2min">OFFSET(#REF!,0,0,COUNT(#REF!),1)</definedName>
    <definedName name="P2rng" localSheetId="43">OFFSET(#REF!,0,0,COUNT(#REF!),1)</definedName>
    <definedName name="P2rng" localSheetId="45">OFFSET(#REF!,0,0,COUNT(#REF!),1)</definedName>
    <definedName name="P2rng" localSheetId="47">OFFSET(#REF!,0,0,COUNT(#REF!),1)</definedName>
    <definedName name="P2rng" localSheetId="21">OFFSET(#REF!,0,0,COUNT(#REF!),1)</definedName>
    <definedName name="P2rng" localSheetId="24">OFFSET(#REF!,0,0,COUNT(#REF!),1)</definedName>
    <definedName name="P2rng" localSheetId="41">OFFSET(#REF!,0,0,COUNT(#REF!),1)</definedName>
    <definedName name="P2rng">OFFSET(#REF!,0,0,COUNT(#REF!),1)</definedName>
    <definedName name="P3_1" localSheetId="43">OFFSET(#REF!,0,0,COUNT(#REF!),1)</definedName>
    <definedName name="P3_1" localSheetId="45">OFFSET(#REF!,0,0,COUNT(#REF!),1)</definedName>
    <definedName name="P3_1" localSheetId="47">OFFSET(#REF!,0,0,COUNT(#REF!),1)</definedName>
    <definedName name="P3_1" localSheetId="21">OFFSET(#REF!,0,0,COUNT(#REF!),1)</definedName>
    <definedName name="P3_1" localSheetId="24">OFFSET(#REF!,0,0,COUNT(#REF!),1)</definedName>
    <definedName name="P3_1" localSheetId="41">OFFSET(#REF!,0,0,COUNT(#REF!),1)</definedName>
    <definedName name="P3_1">OFFSET(#REF!,0,0,COUNT(#REF!),1)</definedName>
    <definedName name="P3_2" localSheetId="43">OFFSET(#REF!,0,0,COUNT(#REF!),1)</definedName>
    <definedName name="P3_2" localSheetId="45">OFFSET(#REF!,0,0,COUNT(#REF!),1)</definedName>
    <definedName name="P3_2" localSheetId="47">OFFSET(#REF!,0,0,COUNT(#REF!),1)</definedName>
    <definedName name="P3_2" localSheetId="21">OFFSET(#REF!,0,0,COUNT(#REF!),1)</definedName>
    <definedName name="P3_2" localSheetId="24">OFFSET(#REF!,0,0,COUNT(#REF!),1)</definedName>
    <definedName name="P3_2" localSheetId="41">OFFSET(#REF!,0,0,COUNT(#REF!),1)</definedName>
    <definedName name="P3_2">OFFSET(#REF!,0,0,COUNT(#REF!),1)</definedName>
    <definedName name="P3avg" localSheetId="43">OFFSET(#REF!,0,0,COUNT(#REF!),1)</definedName>
    <definedName name="P3avg" localSheetId="45">OFFSET(#REF!,0,0,COUNT(#REF!),1)</definedName>
    <definedName name="P3avg" localSheetId="47">OFFSET(#REF!,0,0,COUNT(#REF!),1)</definedName>
    <definedName name="P3avg" localSheetId="21">OFFSET(#REF!,0,0,COUNT(#REF!),1)</definedName>
    <definedName name="P3avg" localSheetId="24">OFFSET(#REF!,0,0,COUNT(#REF!),1)</definedName>
    <definedName name="P3avg" localSheetId="41">OFFSET(#REF!,0,0,COUNT(#REF!),1)</definedName>
    <definedName name="P3avg">OFFSET(#REF!,0,0,COUNT(#REF!),1)</definedName>
    <definedName name="P3min" localSheetId="43">OFFSET(#REF!,0,0,COUNT(#REF!),1)</definedName>
    <definedName name="P3min" localSheetId="45">OFFSET(#REF!,0,0,COUNT(#REF!),1)</definedName>
    <definedName name="P3min" localSheetId="47">OFFSET(#REF!,0,0,COUNT(#REF!),1)</definedName>
    <definedName name="P3min" localSheetId="21">OFFSET(#REF!,0,0,COUNT(#REF!),1)</definedName>
    <definedName name="P3min" localSheetId="24">OFFSET(#REF!,0,0,COUNT(#REF!),1)</definedName>
    <definedName name="P3min" localSheetId="41">OFFSET(#REF!,0,0,COUNT(#REF!),1)</definedName>
    <definedName name="P3min">OFFSET(#REF!,0,0,COUNT(#REF!),1)</definedName>
    <definedName name="P3rng" localSheetId="43">OFFSET(#REF!,0,0,COUNT(#REF!),1)</definedName>
    <definedName name="P3rng" localSheetId="45">OFFSET(#REF!,0,0,COUNT(#REF!),1)</definedName>
    <definedName name="P3rng" localSheetId="47">OFFSET(#REF!,0,0,COUNT(#REF!),1)</definedName>
    <definedName name="P3rng" localSheetId="21">OFFSET(#REF!,0,0,COUNT(#REF!),1)</definedName>
    <definedName name="P3rng" localSheetId="24">OFFSET(#REF!,0,0,COUNT(#REF!),1)</definedName>
    <definedName name="P3rng" localSheetId="41">OFFSET(#REF!,0,0,COUNT(#REF!),1)</definedName>
    <definedName name="P3rng">OFFSET(#REF!,0,0,COUNT(#REF!),1)</definedName>
    <definedName name="P4_1" localSheetId="43">OFFSET(#REF!,0,0,COUNT(#REF!),1)</definedName>
    <definedName name="P4_1" localSheetId="45">OFFSET(#REF!,0,0,COUNT(#REF!),1)</definedName>
    <definedName name="P4_1" localSheetId="47">OFFSET(#REF!,0,0,COUNT(#REF!),1)</definedName>
    <definedName name="P4_1" localSheetId="21">OFFSET(#REF!,0,0,COUNT(#REF!),1)</definedName>
    <definedName name="P4_1" localSheetId="24">OFFSET(#REF!,0,0,COUNT(#REF!),1)</definedName>
    <definedName name="P4_1" localSheetId="41">OFFSET(#REF!,0,0,COUNT(#REF!),1)</definedName>
    <definedName name="P4_1">OFFSET(#REF!,0,0,COUNT(#REF!),1)</definedName>
    <definedName name="P4_2" localSheetId="43">OFFSET(#REF!,0,0,COUNT(#REF!),1)</definedName>
    <definedName name="P4_2" localSheetId="45">OFFSET(#REF!,0,0,COUNT(#REF!),1)</definedName>
    <definedName name="P4_2" localSheetId="47">OFFSET(#REF!,0,0,COUNT(#REF!),1)</definedName>
    <definedName name="P4_2" localSheetId="21">OFFSET(#REF!,0,0,COUNT(#REF!),1)</definedName>
    <definedName name="P4_2" localSheetId="24">OFFSET(#REF!,0,0,COUNT(#REF!),1)</definedName>
    <definedName name="P4_2" localSheetId="41">OFFSET(#REF!,0,0,COUNT(#REF!),1)</definedName>
    <definedName name="P4_2">OFFSET(#REF!,0,0,COUNT(#REF!),1)</definedName>
    <definedName name="P4avg" localSheetId="43">OFFSET(#REF!,0,0,COUNT(#REF!),1)</definedName>
    <definedName name="P4avg" localSheetId="45">OFFSET(#REF!,0,0,COUNT(#REF!),1)</definedName>
    <definedName name="P4avg" localSheetId="47">OFFSET(#REF!,0,0,COUNT(#REF!),1)</definedName>
    <definedName name="P4avg" localSheetId="21">OFFSET(#REF!,0,0,COUNT(#REF!),1)</definedName>
    <definedName name="P4avg" localSheetId="24">OFFSET(#REF!,0,0,COUNT(#REF!),1)</definedName>
    <definedName name="P4avg" localSheetId="41">OFFSET(#REF!,0,0,COUNT(#REF!),1)</definedName>
    <definedName name="P4avg">OFFSET(#REF!,0,0,COUNT(#REF!),1)</definedName>
    <definedName name="P4min" localSheetId="43">OFFSET(#REF!,0,0,COUNT(#REF!),1)</definedName>
    <definedName name="P4min" localSheetId="45">OFFSET(#REF!,0,0,COUNT(#REF!),1)</definedName>
    <definedName name="P4min" localSheetId="47">OFFSET(#REF!,0,0,COUNT(#REF!),1)</definedName>
    <definedName name="P4min" localSheetId="21">OFFSET(#REF!,0,0,COUNT(#REF!),1)</definedName>
    <definedName name="P4min" localSheetId="24">OFFSET(#REF!,0,0,COUNT(#REF!),1)</definedName>
    <definedName name="P4min" localSheetId="41">OFFSET(#REF!,0,0,COUNT(#REF!),1)</definedName>
    <definedName name="P4min">OFFSET(#REF!,0,0,COUNT(#REF!),1)</definedName>
    <definedName name="P4rng" localSheetId="43">OFFSET(#REF!,0,0,COUNT(#REF!),1)</definedName>
    <definedName name="P4rng" localSheetId="45">OFFSET(#REF!,0,0,COUNT(#REF!),1)</definedName>
    <definedName name="P4rng" localSheetId="47">OFFSET(#REF!,0,0,COUNT(#REF!),1)</definedName>
    <definedName name="P4rng" localSheetId="21">OFFSET(#REF!,0,0,COUNT(#REF!),1)</definedName>
    <definedName name="P4rng" localSheetId="24">OFFSET(#REF!,0,0,COUNT(#REF!),1)</definedName>
    <definedName name="P4rng" localSheetId="41">OFFSET(#REF!,0,0,COUNT(#REF!),1)</definedName>
    <definedName name="P4rng">OFFSET(#REF!,0,0,COUNT(#REF!),1)</definedName>
    <definedName name="P5_1" localSheetId="43">OFFSET(#REF!,0,0,COUNT(#REF!),1)</definedName>
    <definedName name="P5_1" localSheetId="45">OFFSET(#REF!,0,0,COUNT(#REF!),1)</definedName>
    <definedName name="P5_1" localSheetId="47">OFFSET(#REF!,0,0,COUNT(#REF!),1)</definedName>
    <definedName name="P5_1" localSheetId="21">OFFSET(#REF!,0,0,COUNT(#REF!),1)</definedName>
    <definedName name="P5_1" localSheetId="24">OFFSET(#REF!,0,0,COUNT(#REF!),1)</definedName>
    <definedName name="P5_1" localSheetId="41">OFFSET(#REF!,0,0,COUNT(#REF!),1)</definedName>
    <definedName name="P5_1">OFFSET(#REF!,0,0,COUNT(#REF!),1)</definedName>
    <definedName name="P5_2" localSheetId="43">OFFSET(#REF!,0,0,COUNT(#REF!),1)</definedName>
    <definedName name="P5_2" localSheetId="45">OFFSET(#REF!,0,0,COUNT(#REF!),1)</definedName>
    <definedName name="P5_2" localSheetId="47">OFFSET(#REF!,0,0,COUNT(#REF!),1)</definedName>
    <definedName name="P5_2" localSheetId="21">OFFSET(#REF!,0,0,COUNT(#REF!),1)</definedName>
    <definedName name="P5_2" localSheetId="24">OFFSET(#REF!,0,0,COUNT(#REF!),1)</definedName>
    <definedName name="P5_2" localSheetId="41">OFFSET(#REF!,0,0,COUNT(#REF!),1)</definedName>
    <definedName name="P5_2">OFFSET(#REF!,0,0,COUNT(#REF!),1)</definedName>
    <definedName name="P5avg" localSheetId="43">OFFSET(#REF!,0,0,COUNT(#REF!),1)</definedName>
    <definedName name="P5avg" localSheetId="45">OFFSET(#REF!,0,0,COUNT(#REF!),1)</definedName>
    <definedName name="P5avg" localSheetId="47">OFFSET(#REF!,0,0,COUNT(#REF!),1)</definedName>
    <definedName name="P5avg" localSheetId="21">OFFSET(#REF!,0,0,COUNT(#REF!),1)</definedName>
    <definedName name="P5avg" localSheetId="24">OFFSET(#REF!,0,0,COUNT(#REF!),1)</definedName>
    <definedName name="P5avg" localSheetId="41">OFFSET(#REF!,0,0,COUNT(#REF!),1)</definedName>
    <definedName name="P5avg">OFFSET(#REF!,0,0,COUNT(#REF!),1)</definedName>
    <definedName name="P5min" localSheetId="43">OFFSET(#REF!,0,0,COUNT(#REF!),1)</definedName>
    <definedName name="P5min" localSheetId="45">OFFSET(#REF!,0,0,COUNT(#REF!),1)</definedName>
    <definedName name="P5min" localSheetId="47">OFFSET(#REF!,0,0,COUNT(#REF!),1)</definedName>
    <definedName name="P5min" localSheetId="21">OFFSET(#REF!,0,0,COUNT(#REF!),1)</definedName>
    <definedName name="P5min" localSheetId="24">OFFSET(#REF!,0,0,COUNT(#REF!),1)</definedName>
    <definedName name="P5min" localSheetId="41">OFFSET(#REF!,0,0,COUNT(#REF!),1)</definedName>
    <definedName name="P5min">OFFSET(#REF!,0,0,COUNT(#REF!),1)</definedName>
    <definedName name="P5rng" localSheetId="43">OFFSET(#REF!,0,0,COUNT(#REF!),1)</definedName>
    <definedName name="P5rng" localSheetId="45">OFFSET(#REF!,0,0,COUNT(#REF!),1)</definedName>
    <definedName name="P5rng" localSheetId="47">OFFSET(#REF!,0,0,COUNT(#REF!),1)</definedName>
    <definedName name="P5rng" localSheetId="21">OFFSET(#REF!,0,0,COUNT(#REF!),1)</definedName>
    <definedName name="P5rng" localSheetId="24">OFFSET(#REF!,0,0,COUNT(#REF!),1)</definedName>
    <definedName name="P5rng" localSheetId="41">OFFSET(#REF!,0,0,COUNT(#REF!),1)</definedName>
    <definedName name="P5rng">OFFSET(#REF!,0,0,COUNT(#REF!),1)</definedName>
    <definedName name="Pan_Bancario_50G" localSheetId="43">#REF!</definedName>
    <definedName name="Pan_Bancario_50G" localSheetId="45">#REF!</definedName>
    <definedName name="Pan_Bancario_50G" localSheetId="47">#REF!</definedName>
    <definedName name="Pan_Bancario_50G">#REF!</definedName>
    <definedName name="Pan_Monet_30G" localSheetId="43">#REF!</definedName>
    <definedName name="Pan_Monet_30G" localSheetId="45">#REF!</definedName>
    <definedName name="Pan_Monet_30G" localSheetId="47">#REF!</definedName>
    <definedName name="Pan_Monet_30G">#REF!</definedName>
    <definedName name="Path_Data">'[28]shared data'!$B$8</definedName>
    <definedName name="Path_System">'[28]shared data'!$B$7</definedName>
    <definedName name="Paym_Cap" localSheetId="43">#REF!</definedName>
    <definedName name="Paym_Cap" localSheetId="45">#REF!</definedName>
    <definedName name="Paym_Cap" localSheetId="47">#REF!</definedName>
    <definedName name="Paym_Cap">#REF!</definedName>
    <definedName name="pchBM" localSheetId="43">#REF!</definedName>
    <definedName name="pchBM" localSheetId="45">#REF!</definedName>
    <definedName name="pchBM" localSheetId="47">#REF!</definedName>
    <definedName name="pchBM">#REF!</definedName>
    <definedName name="pchBMG" localSheetId="43">#REF!</definedName>
    <definedName name="pchBMG" localSheetId="45">#REF!</definedName>
    <definedName name="pchBMG" localSheetId="47">#REF!</definedName>
    <definedName name="pchBMG">#REF!</definedName>
    <definedName name="pchBX" localSheetId="43">#REF!</definedName>
    <definedName name="pchBX" localSheetId="45">#REF!</definedName>
    <definedName name="pchBX" localSheetId="47">#REF!</definedName>
    <definedName name="pchBX">#REF!</definedName>
    <definedName name="pchBXG" localSheetId="43">#REF!</definedName>
    <definedName name="pchBXG" localSheetId="45">#REF!</definedName>
    <definedName name="pchBXG" localSheetId="47">#REF!</definedName>
    <definedName name="pchBXG">#REF!</definedName>
    <definedName name="PCNTLGT" localSheetId="43">[38]nonopec!#REF!</definedName>
    <definedName name="PCNTLGT" localSheetId="45">[38]nonopec!#REF!</definedName>
    <definedName name="PCNTLGT" localSheetId="47">[38]nonopec!#REF!</definedName>
    <definedName name="PCNTLGT" localSheetId="21">[38]nonopec!#REF!</definedName>
    <definedName name="PCNTLGT" localSheetId="24">[38]nonopec!#REF!</definedName>
    <definedName name="PCNTLGT" localSheetId="41">[38]nonopec!#REF!</definedName>
    <definedName name="PCNTLGT">[38]nonopec!#REF!</definedName>
    <definedName name="PCPI" localSheetId="43">#REF!</definedName>
    <definedName name="PCPI" localSheetId="45">#REF!</definedName>
    <definedName name="PCPI" localSheetId="47">#REF!</definedName>
    <definedName name="PCPI">#REF!</definedName>
    <definedName name="PCPIG">#N/A</definedName>
    <definedName name="PF" localSheetId="43">#REF!</definedName>
    <definedName name="PF" localSheetId="45">#REF!</definedName>
    <definedName name="PF" localSheetId="47">#REF!</definedName>
    <definedName name="PF">#REF!</definedName>
    <definedName name="PFP" localSheetId="43">#REF!</definedName>
    <definedName name="PFP" localSheetId="45">#REF!</definedName>
    <definedName name="PFP" localSheetId="47">#REF!</definedName>
    <definedName name="PFP">#REF!</definedName>
    <definedName name="pfp_table1" localSheetId="43">#REF!</definedName>
    <definedName name="pfp_table1" localSheetId="45">#REF!</definedName>
    <definedName name="pfp_table1" localSheetId="47">#REF!</definedName>
    <definedName name="pfp_table1">#REF!</definedName>
    <definedName name="PII" localSheetId="21" hidden="1">{"Main Economic Indicators",#N/A,FALSE,"C"}</definedName>
    <definedName name="PII" localSheetId="24" hidden="1">{"Main Economic Indicators",#N/A,FALSE,"C"}</definedName>
    <definedName name="PII" localSheetId="41" hidden="1">{"Main Economic Indicators",#N/A,FALSE,"C"}</definedName>
    <definedName name="PII" hidden="1">{"Main Economic Indicators",#N/A,FALSE,"C"}</definedName>
    <definedName name="pit" localSheetId="21" hidden="1">{"Riqfin97",#N/A,FALSE,"Tran";"Riqfinpro",#N/A,FALSE,"Tran"}</definedName>
    <definedName name="pit" localSheetId="24" hidden="1">{"Riqfin97",#N/A,FALSE,"Tran";"Riqfinpro",#N/A,FALSE,"Tran"}</definedName>
    <definedName name="pit" localSheetId="41" hidden="1">{"Riqfin97",#N/A,FALSE,"Tran";"Riqfinpro",#N/A,FALSE,"Tran"}</definedName>
    <definedName name="pit" hidden="1">{"Riqfin97",#N/A,FALSE,"Tran";"Riqfinpro",#N/A,FALSE,"Tran"}</definedName>
    <definedName name="PK" localSheetId="43">#REF!</definedName>
    <definedName name="PK" localSheetId="45">#REF!</definedName>
    <definedName name="PK" localSheetId="47">#REF!</definedName>
    <definedName name="PK">#REF!</definedName>
    <definedName name="PLATA" localSheetId="43">#REF!</definedName>
    <definedName name="PLATA" localSheetId="45">#REF!</definedName>
    <definedName name="PLATA" localSheetId="47">#REF!</definedName>
    <definedName name="PLATA">#REF!</definedName>
    <definedName name="POLLO" localSheetId="43">#REF!</definedName>
    <definedName name="POLLO" localSheetId="45">#REF!</definedName>
    <definedName name="POLLO" localSheetId="47">#REF!</definedName>
    <definedName name="POLLO">#REF!</definedName>
    <definedName name="poooooooooo" localSheetId="43" hidden="1">'[46]Fax a enviar'!#REF!</definedName>
    <definedName name="poooooooooo" localSheetId="45" hidden="1">'[46]Fax a enviar'!#REF!</definedName>
    <definedName name="poooooooooo" localSheetId="47" hidden="1">'[46]Fax a enviar'!#REF!</definedName>
    <definedName name="poooooooooo" localSheetId="41" hidden="1">'[46]Fax a enviar'!#REF!</definedName>
    <definedName name="poooooooooo" hidden="1">'[46]Fax a enviar'!#REF!</definedName>
    <definedName name="POTENCIAL" localSheetId="43">#REF!</definedName>
    <definedName name="POTENCIAL" localSheetId="45">#REF!</definedName>
    <definedName name="POTENCIAL" localSheetId="47">#REF!</definedName>
    <definedName name="POTENCIAL" localSheetId="21">#REF!</definedName>
    <definedName name="POTENCIAL" localSheetId="24">#REF!</definedName>
    <definedName name="POTENCIAL" localSheetId="41">#REF!</definedName>
    <definedName name="POTENCIAL">#REF!</definedName>
    <definedName name="PP" localSheetId="43">#REF!</definedName>
    <definedName name="PP" localSheetId="45">#REF!</definedName>
    <definedName name="PP" localSheetId="47">#REF!</definedName>
    <definedName name="PP" localSheetId="21">#REF!</definedName>
    <definedName name="PP" localSheetId="24">#REF!</definedName>
    <definedName name="PP" localSheetId="41">#REF!</definedName>
    <definedName name="PP">#REF!</definedName>
    <definedName name="ppoooooooooo" localSheetId="43" hidden="1">#REF!</definedName>
    <definedName name="ppoooooooooo" localSheetId="45" hidden="1">#REF!</definedName>
    <definedName name="ppoooooooooo" localSheetId="47" hidden="1">#REF!</definedName>
    <definedName name="ppoooooooooo" localSheetId="21" hidden="1">#REF!</definedName>
    <definedName name="ppoooooooooo" localSheetId="24" hidden="1">#REF!</definedName>
    <definedName name="ppoooooooooo" localSheetId="41" hidden="1">#REF!</definedName>
    <definedName name="ppoooooooooo" hidden="1">#REF!</definedName>
    <definedName name="ppp" localSheetId="21" hidden="1">{"Riqfin97",#N/A,FALSE,"Tran";"Riqfinpro",#N/A,FALSE,"Tran"}</definedName>
    <definedName name="ppp" localSheetId="24" hidden="1">{"Riqfin97",#N/A,FALSE,"Tran";"Riqfinpro",#N/A,FALSE,"Tran"}</definedName>
    <definedName name="ppp" localSheetId="41" hidden="1">{"Riqfin97",#N/A,FALSE,"Tran";"Riqfinpro",#N/A,FALSE,"Tran"}</definedName>
    <definedName name="ppp" hidden="1">{"Riqfin97",#N/A,FALSE,"Tran";"Riqfinpro",#N/A,FALSE,"Tran"}</definedName>
    <definedName name="pppppp" localSheetId="21" hidden="1">{"Riqfin97",#N/A,FALSE,"Tran";"Riqfinpro",#N/A,FALSE,"Tran"}</definedName>
    <definedName name="pppppp" localSheetId="24" hidden="1">{"Riqfin97",#N/A,FALSE,"Tran";"Riqfinpro",#N/A,FALSE,"Tran"}</definedName>
    <definedName name="pppppp" localSheetId="41" hidden="1">{"Riqfin97",#N/A,FALSE,"Tran";"Riqfinpro",#N/A,FALSE,"Tran"}</definedName>
    <definedName name="pppppp" hidden="1">{"Riqfin97",#N/A,FALSE,"Tran";"Riqfinpro",#N/A,FALSE,"Tran"}</definedName>
    <definedName name="pppppppppp" localSheetId="43" hidden="1">#REF!</definedName>
    <definedName name="pppppppppp" localSheetId="45" hidden="1">#REF!</definedName>
    <definedName name="pppppppppp" localSheetId="47" hidden="1">#REF!</definedName>
    <definedName name="pppppppppp" localSheetId="21" hidden="1">#REF!</definedName>
    <definedName name="pppppppppp" localSheetId="24" hidden="1">#REF!</definedName>
    <definedName name="pppppppppp" localSheetId="41" hidden="1">#REF!</definedName>
    <definedName name="pppppppppp" hidden="1">#REF!</definedName>
    <definedName name="ppppppppppppp" localSheetId="43" hidden="1">#REF!</definedName>
    <definedName name="ppppppppppppp" localSheetId="45" hidden="1">#REF!</definedName>
    <definedName name="ppppppppppppp" localSheetId="47" hidden="1">#REF!</definedName>
    <definedName name="ppppppppppppp" localSheetId="21" hidden="1">#REF!</definedName>
    <definedName name="ppppppppppppp" localSheetId="24" hidden="1">#REF!</definedName>
    <definedName name="ppppppppppppp" localSheetId="41" hidden="1">#REF!</definedName>
    <definedName name="ppppppppppppp" hidden="1">#REF!</definedName>
    <definedName name="PPPWGT">#N/A</definedName>
    <definedName name="PRECIOCIFBANANO" localSheetId="43">#REF!</definedName>
    <definedName name="PRECIOCIFBANANO" localSheetId="45">#REF!</definedName>
    <definedName name="PRECIOCIFBANANO" localSheetId="47">#REF!</definedName>
    <definedName name="PRECIOCIFBANANO">#REF!</definedName>
    <definedName name="PRES1" localSheetId="43">[38]nonopec!#REF!</definedName>
    <definedName name="PRES1" localSheetId="45">[38]nonopec!#REF!</definedName>
    <definedName name="PRES1" localSheetId="47">[38]nonopec!#REF!</definedName>
    <definedName name="PRES1" localSheetId="21">[38]nonopec!#REF!</definedName>
    <definedName name="PRES1" localSheetId="24">[38]nonopec!#REF!</definedName>
    <definedName name="PRES1" localSheetId="41">[38]nonopec!#REF!</definedName>
    <definedName name="PRES1">[38]nonopec!#REF!</definedName>
    <definedName name="PRES2" localSheetId="43">[38]nonopec!#REF!</definedName>
    <definedName name="PRES2" localSheetId="45">[38]nonopec!#REF!</definedName>
    <definedName name="PRES2" localSheetId="47">[38]nonopec!#REF!</definedName>
    <definedName name="PRES2" localSheetId="21">[38]nonopec!#REF!</definedName>
    <definedName name="PRES2" localSheetId="24">[38]nonopec!#REF!</definedName>
    <definedName name="PRES2" localSheetId="41">[38]nonopec!#REF!</definedName>
    <definedName name="PRES2">[38]nonopec!#REF!</definedName>
    <definedName name="PRES3" localSheetId="43">[38]nonopec!#REF!</definedName>
    <definedName name="PRES3" localSheetId="45">[38]nonopec!#REF!</definedName>
    <definedName name="PRES3" localSheetId="47">[38]nonopec!#REF!</definedName>
    <definedName name="PRES3" localSheetId="21">[38]nonopec!#REF!</definedName>
    <definedName name="PRES3" localSheetId="24">[38]nonopec!#REF!</definedName>
    <definedName name="PRES3" localSheetId="41">[38]nonopec!#REF!</definedName>
    <definedName name="PRES3">[38]nonopec!#REF!</definedName>
    <definedName name="PRICE" localSheetId="43">#REF!</definedName>
    <definedName name="PRICE" localSheetId="45">#REF!</definedName>
    <definedName name="PRICE" localSheetId="47">#REF!</definedName>
    <definedName name="PRICE">#REF!</definedName>
    <definedName name="PRICETAB" localSheetId="43">#REF!</definedName>
    <definedName name="PRICETAB" localSheetId="45">#REF!</definedName>
    <definedName name="PRICETAB" localSheetId="47">#REF!</definedName>
    <definedName name="PRICETAB">#REF!</definedName>
    <definedName name="_xlnm.Print_Area" localSheetId="33">'Tabla 23'!$B$2:$G$4</definedName>
    <definedName name="_xlnm.Print_Area">[72]MONTHLY!$A$2:$U$25,[72]MONTHLY!$A$29:$U$66,[72]MONTHLY!$A$71:$U$124,[72]MONTHLY!$A$127:$U$180,[72]MONTHLY!$A$183:$U$238,[72]MONTHLY!$A$244:$U$287,[72]MONTHLY!$A$291:$U$330</definedName>
    <definedName name="Print_Area_MI" localSheetId="43">#REF!</definedName>
    <definedName name="Print_Area_MI" localSheetId="45">#REF!</definedName>
    <definedName name="Print_Area_MI" localSheetId="47">#REF!</definedName>
    <definedName name="Print_Area_MI" localSheetId="21">#REF!</definedName>
    <definedName name="Print_Area_MI" localSheetId="24">#REF!</definedName>
    <definedName name="Print_Area_MI" localSheetId="41">#REF!</definedName>
    <definedName name="Print_Area_MI">#REF!</definedName>
    <definedName name="_xlnm.Print_Titles" localSheetId="43">#REF!</definedName>
    <definedName name="_xlnm.Print_Titles" localSheetId="45">#REF!</definedName>
    <definedName name="_xlnm.Print_Titles" localSheetId="47">#REF!</definedName>
    <definedName name="_xlnm.Print_Titles" localSheetId="21">#REF!</definedName>
    <definedName name="_xlnm.Print_Titles" localSheetId="24">#REF!</definedName>
    <definedName name="_xlnm.Print_Titles" localSheetId="32">#REF!,#REF!</definedName>
    <definedName name="_xlnm.Print_Titles" localSheetId="33">#REF!,#REF!</definedName>
    <definedName name="_xlnm.Print_Titles" localSheetId="34">#REF!,#REF!</definedName>
    <definedName name="_xlnm.Print_Titles" localSheetId="41">#REF!</definedName>
    <definedName name="_xlnm.Print_Titles">#REF!</definedName>
    <definedName name="Print1" localSheetId="43">#REF!</definedName>
    <definedName name="Print1" localSheetId="45">#REF!</definedName>
    <definedName name="Print1" localSheetId="47">#REF!</definedName>
    <definedName name="Print1" localSheetId="21">#REF!</definedName>
    <definedName name="Print1" localSheetId="24">#REF!</definedName>
    <definedName name="Print1" localSheetId="41">#REF!</definedName>
    <definedName name="Print1">#REF!</definedName>
    <definedName name="PRINTMACRO" localSheetId="43">#REF!</definedName>
    <definedName name="PRINTMACRO" localSheetId="45">#REF!</definedName>
    <definedName name="PRINTMACRO" localSheetId="47">#REF!</definedName>
    <definedName name="PRINTMACRO">#REF!</definedName>
    <definedName name="PrintThis_Links">[53]Links!$A$1:$F$33</definedName>
    <definedName name="PRIV0" localSheetId="43">#REF!</definedName>
    <definedName name="PRIV0" localSheetId="45">#REF!</definedName>
    <definedName name="PRIV0" localSheetId="47">#REF!</definedName>
    <definedName name="PRIV0">#REF!</definedName>
    <definedName name="PRIV00" localSheetId="43">#REF!</definedName>
    <definedName name="PRIV00" localSheetId="45">#REF!</definedName>
    <definedName name="PRIV00" localSheetId="47">#REF!</definedName>
    <definedName name="PRIV00">#REF!</definedName>
    <definedName name="PRIV1" localSheetId="43">#REF!</definedName>
    <definedName name="PRIV1" localSheetId="45">#REF!</definedName>
    <definedName name="PRIV1" localSheetId="47">#REF!</definedName>
    <definedName name="PRIV1">#REF!</definedName>
    <definedName name="PRIV11" localSheetId="43">#REF!</definedName>
    <definedName name="PRIV11" localSheetId="45">#REF!</definedName>
    <definedName name="PRIV11" localSheetId="47">#REF!</definedName>
    <definedName name="PRIV11">#REF!</definedName>
    <definedName name="PRIV2" localSheetId="43">#REF!</definedName>
    <definedName name="PRIV2" localSheetId="45">#REF!</definedName>
    <definedName name="PRIV2" localSheetId="47">#REF!</definedName>
    <definedName name="PRIV2">#REF!</definedName>
    <definedName name="PRIV22" localSheetId="43">#REF!</definedName>
    <definedName name="PRIV22" localSheetId="45">#REF!</definedName>
    <definedName name="PRIV22" localSheetId="47">#REF!</definedName>
    <definedName name="PRIV22">#REF!</definedName>
    <definedName name="PRIV3" localSheetId="43">#REF!</definedName>
    <definedName name="PRIV3" localSheetId="45">#REF!</definedName>
    <definedName name="PRIV3" localSheetId="47">#REF!</definedName>
    <definedName name="PRIV3">#REF!</definedName>
    <definedName name="PRIV33" localSheetId="43">#REF!</definedName>
    <definedName name="PRIV33" localSheetId="45">#REF!</definedName>
    <definedName name="PRIV33" localSheetId="47">#REF!</definedName>
    <definedName name="PRIV33">#REF!</definedName>
    <definedName name="PRMONTH" localSheetId="43">#REF!</definedName>
    <definedName name="PRMONTH" localSheetId="45">#REF!</definedName>
    <definedName name="PRMONTH" localSheetId="47">#REF!</definedName>
    <definedName name="PRMONTH">#REF!</definedName>
    <definedName name="prn">[50]FSUOUT!$B$2:$V$32</definedName>
    <definedName name="Product" localSheetId="43">#REF!</definedName>
    <definedName name="Product" localSheetId="45">#REF!</definedName>
    <definedName name="Product" localSheetId="47">#REF!</definedName>
    <definedName name="Product" localSheetId="21">#REF!</definedName>
    <definedName name="Product" localSheetId="24">#REF!</definedName>
    <definedName name="Product" localSheetId="41">#REF!</definedName>
    <definedName name="Product">#REF!</definedName>
    <definedName name="Prog1998" localSheetId="43">'[73]2003'!#REF!</definedName>
    <definedName name="Prog1998" localSheetId="45">'[73]2003'!#REF!</definedName>
    <definedName name="Prog1998" localSheetId="47">'[73]2003'!#REF!</definedName>
    <definedName name="Prog1998">'[73]2003'!#REF!</definedName>
    <definedName name="PRYEAR" localSheetId="43">#REF!</definedName>
    <definedName name="PRYEAR" localSheetId="45">#REF!</definedName>
    <definedName name="PRYEAR" localSheetId="47">#REF!</definedName>
    <definedName name="PRYEAR">#REF!</definedName>
    <definedName name="PTA" localSheetId="43">#REF!</definedName>
    <definedName name="PTA" localSheetId="45">#REF!</definedName>
    <definedName name="PTA" localSheetId="47">#REF!</definedName>
    <definedName name="PTA" localSheetId="21">#REF!</definedName>
    <definedName name="PTA" localSheetId="24">#REF!</definedName>
    <definedName name="PTA" localSheetId="41">#REF!</definedName>
    <definedName name="PTA">#REF!</definedName>
    <definedName name="PTAEURO" localSheetId="43">#REF!</definedName>
    <definedName name="PTAEURO" localSheetId="45">#REF!</definedName>
    <definedName name="PTAEURO" localSheetId="47">#REF!</definedName>
    <definedName name="PTAEURO" localSheetId="21">#REF!</definedName>
    <definedName name="PTAEURO" localSheetId="24">#REF!</definedName>
    <definedName name="PTAEURO" localSheetId="41">#REF!</definedName>
    <definedName name="PTAEURO">#REF!</definedName>
    <definedName name="PUBL00" localSheetId="43">#REF!</definedName>
    <definedName name="PUBL00" localSheetId="45">#REF!</definedName>
    <definedName name="PUBL00" localSheetId="47">#REF!</definedName>
    <definedName name="PUBL00">#REF!</definedName>
    <definedName name="PUBL11" localSheetId="43">#REF!</definedName>
    <definedName name="PUBL11" localSheetId="45">#REF!</definedName>
    <definedName name="PUBL11" localSheetId="47">#REF!</definedName>
    <definedName name="PUBL11">#REF!</definedName>
    <definedName name="PUBL2" localSheetId="43">#REF!</definedName>
    <definedName name="PUBL2" localSheetId="45">#REF!</definedName>
    <definedName name="PUBL2" localSheetId="47">#REF!</definedName>
    <definedName name="PUBL2">#REF!</definedName>
    <definedName name="PUBL22" localSheetId="43">#REF!</definedName>
    <definedName name="PUBL22" localSheetId="45">#REF!</definedName>
    <definedName name="PUBL22" localSheetId="47">#REF!</definedName>
    <definedName name="PUBL22">#REF!</definedName>
    <definedName name="PUBL33" localSheetId="43">#REF!</definedName>
    <definedName name="PUBL33" localSheetId="45">#REF!</definedName>
    <definedName name="PUBL33" localSheetId="47">#REF!</definedName>
    <definedName name="PUBL33">#REF!</definedName>
    <definedName name="PUBL5" localSheetId="43">#REF!</definedName>
    <definedName name="PUBL5" localSheetId="45">#REF!</definedName>
    <definedName name="PUBL5" localSheetId="47">#REF!</definedName>
    <definedName name="PUBL5">#REF!</definedName>
    <definedName name="PUBL55" localSheetId="43">#REF!</definedName>
    <definedName name="PUBL55" localSheetId="45">#REF!</definedName>
    <definedName name="PUBL55" localSheetId="47">#REF!</definedName>
    <definedName name="PUBL55">#REF!</definedName>
    <definedName name="PUBL6" localSheetId="43">#REF!</definedName>
    <definedName name="PUBL6" localSheetId="45">#REF!</definedName>
    <definedName name="PUBL6" localSheetId="47">#REF!</definedName>
    <definedName name="PUBL6">#REF!</definedName>
    <definedName name="PUBL66" localSheetId="43">#REF!</definedName>
    <definedName name="PUBL66" localSheetId="45">#REF!</definedName>
    <definedName name="PUBL66" localSheetId="47">#REF!</definedName>
    <definedName name="PUBL66">#REF!</definedName>
    <definedName name="Q_5" localSheetId="43">#REF!</definedName>
    <definedName name="Q_5" localSheetId="45">#REF!</definedName>
    <definedName name="Q_5" localSheetId="47">#REF!</definedName>
    <definedName name="Q_5">#REF!</definedName>
    <definedName name="Q_6" localSheetId="43">#REF!</definedName>
    <definedName name="Q_6" localSheetId="45">#REF!</definedName>
    <definedName name="Q_6" localSheetId="47">#REF!</definedName>
    <definedName name="Q_6">#REF!</definedName>
    <definedName name="Q_7" localSheetId="43">#REF!</definedName>
    <definedName name="Q_7" localSheetId="45">#REF!</definedName>
    <definedName name="Q_7" localSheetId="47">#REF!</definedName>
    <definedName name="Q_7">#REF!</definedName>
    <definedName name="qawde" localSheetId="43">#REF!</definedName>
    <definedName name="qawde" localSheetId="45">#REF!</definedName>
    <definedName name="qawde" localSheetId="47">#REF!</definedName>
    <definedName name="qawde" localSheetId="21">#REF!</definedName>
    <definedName name="qawde" localSheetId="24">#REF!</definedName>
    <definedName name="qawde" localSheetId="41">#REF!</definedName>
    <definedName name="qawde">#REF!</definedName>
    <definedName name="qaz" localSheetId="21" hidden="1">{"Tab1",#N/A,FALSE,"P";"Tab2",#N/A,FALSE,"P"}</definedName>
    <definedName name="qaz" localSheetId="24" hidden="1">{"Tab1",#N/A,FALSE,"P";"Tab2",#N/A,FALSE,"P"}</definedName>
    <definedName name="qaz" localSheetId="41" hidden="1">{"Tab1",#N/A,FALSE,"P";"Tab2",#N/A,FALSE,"P"}</definedName>
    <definedName name="qaz" hidden="1">{"Tab1",#N/A,FALSE,"P";"Tab2",#N/A,FALSE,"P"}</definedName>
    <definedName name="qer" localSheetId="21" hidden="1">{"Tab1",#N/A,FALSE,"P";"Tab2",#N/A,FALSE,"P"}</definedName>
    <definedName name="qer" localSheetId="24" hidden="1">{"Tab1",#N/A,FALSE,"P";"Tab2",#N/A,FALSE,"P"}</definedName>
    <definedName name="qer" localSheetId="41" hidden="1">{"Tab1",#N/A,FALSE,"P";"Tab2",#N/A,FALSE,"P"}</definedName>
    <definedName name="qer" hidden="1">{"Tab1",#N/A,FALSE,"P";"Tab2",#N/A,FALSE,"P"}</definedName>
    <definedName name="QFISCAL" localSheetId="43">'[74]Quarterly Raw Data'!#REF!</definedName>
    <definedName name="QFISCAL" localSheetId="45">'[74]Quarterly Raw Data'!#REF!</definedName>
    <definedName name="QFISCAL" localSheetId="47">'[74]Quarterly Raw Data'!#REF!</definedName>
    <definedName name="QFISCAL">'[74]Quarterly Raw Data'!#REF!</definedName>
    <definedName name="qq" localSheetId="43" hidden="1">'[60]J(Priv.Cap)'!#REF!</definedName>
    <definedName name="qq" localSheetId="45" hidden="1">'[60]J(Priv.Cap)'!#REF!</definedName>
    <definedName name="qq" localSheetId="47" hidden="1">'[60]J(Priv.Cap)'!#REF!</definedName>
    <definedName name="qq" localSheetId="41" hidden="1">'[60]J(Priv.Cap)'!#REF!</definedName>
    <definedName name="qq" hidden="1">'[60]J(Priv.Cap)'!#REF!</definedName>
    <definedName name="qqq" localSheetId="33" hidden="1">{#N/A,#N/A,FALSE,"EXTRABUDGT"}</definedName>
    <definedName name="qqq" localSheetId="34" hidden="1">{#N/A,#N/A,FALSE,"EXTRABUDGT"}</definedName>
    <definedName name="qqq" hidden="1">{#N/A,#N/A,FALSE,"EXTRABUDGT"}</definedName>
    <definedName name="qqqqq" localSheetId="21" hidden="1">{"Minpmon",#N/A,FALSE,"Monthinput"}</definedName>
    <definedName name="qqqqq" localSheetId="24" hidden="1">{"Minpmon",#N/A,FALSE,"Monthinput"}</definedName>
    <definedName name="qqqqq" localSheetId="41" hidden="1">{"Minpmon",#N/A,FALSE,"Monthinput"}</definedName>
    <definedName name="qqqqq" hidden="1">{"Minpmon",#N/A,FALSE,"Monthinput"}</definedName>
    <definedName name="qqqqqqqqqqqqq" localSheetId="21" hidden="1">{"Tab1",#N/A,FALSE,"P";"Tab2",#N/A,FALSE,"P"}</definedName>
    <definedName name="qqqqqqqqqqqqq" localSheetId="24" hidden="1">{"Tab1",#N/A,FALSE,"P";"Tab2",#N/A,FALSE,"P"}</definedName>
    <definedName name="qqqqqqqqqqqqq" localSheetId="41" hidden="1">{"Tab1",#N/A,FALSE,"P";"Tab2",#N/A,FALSE,"P"}</definedName>
    <definedName name="qqqqqqqqqqqqq" hidden="1">{"Tab1",#N/A,FALSE,"P";"Tab2",#N/A,FALSE,"P"}</definedName>
    <definedName name="qrtdata2" localSheetId="43">'[75]Authnot Prelim'!#REF!</definedName>
    <definedName name="qrtdata2" localSheetId="45">'[75]Authnot Prelim'!#REF!</definedName>
    <definedName name="qrtdata2" localSheetId="47">'[75]Authnot Prelim'!#REF!</definedName>
    <definedName name="qrtdata2" localSheetId="41">'[75]Authnot Prelim'!#REF!</definedName>
    <definedName name="qrtdata2">'[75]Authnot Prelim'!#REF!</definedName>
    <definedName name="QTAB7" localSheetId="43">'[74]Quarterly MacroFlow'!#REF!</definedName>
    <definedName name="QTAB7" localSheetId="45">'[74]Quarterly MacroFlow'!#REF!</definedName>
    <definedName name="QTAB7" localSheetId="47">'[74]Quarterly MacroFlow'!#REF!</definedName>
    <definedName name="QTAB7">'[74]Quarterly MacroFlow'!#REF!</definedName>
    <definedName name="QTAB7A" localSheetId="43">'[74]Quarterly MacroFlow'!#REF!</definedName>
    <definedName name="QTAB7A" localSheetId="45">'[74]Quarterly MacroFlow'!#REF!</definedName>
    <definedName name="QTAB7A" localSheetId="47">'[74]Quarterly MacroFlow'!#REF!</definedName>
    <definedName name="QTAB7A">'[74]Quarterly MacroFlow'!#REF!</definedName>
    <definedName name="QtrData" localSheetId="43">'[75]Authnot Prelim'!#REF!</definedName>
    <definedName name="QtrData" localSheetId="45">'[75]Authnot Prelim'!#REF!</definedName>
    <definedName name="QtrData" localSheetId="47">'[75]Authnot Prelim'!#REF!</definedName>
    <definedName name="QtrData" localSheetId="41">'[75]Authnot Prelim'!#REF!</definedName>
    <definedName name="QtrData">'[75]Authnot Prelim'!#REF!</definedName>
    <definedName name="quality">[38]nonopec!$D$400:$AD$423</definedName>
    <definedName name="qw" localSheetId="21" hidden="1">{"Riqfin97",#N/A,FALSE,"Tran";"Riqfinpro",#N/A,FALSE,"Tran"}</definedName>
    <definedName name="qw" localSheetId="24" hidden="1">{"Riqfin97",#N/A,FALSE,"Tran";"Riqfinpro",#N/A,FALSE,"Tran"}</definedName>
    <definedName name="qw" localSheetId="41" hidden="1">{"Riqfin97",#N/A,FALSE,"Tran";"Riqfinpro",#N/A,FALSE,"Tran"}</definedName>
    <definedName name="qw" hidden="1">{"Riqfin97",#N/A,FALSE,"Tran";"Riqfinpro",#N/A,FALSE,"Tran"}</definedName>
    <definedName name="R_" localSheetId="43">#REF!</definedName>
    <definedName name="R_" localSheetId="45">#REF!</definedName>
    <definedName name="R_" localSheetId="47">#REF!</definedName>
    <definedName name="R_" localSheetId="21">#REF!</definedName>
    <definedName name="R_" localSheetId="24">#REF!</definedName>
    <definedName name="R_" localSheetId="41">#REF!</definedName>
    <definedName name="R_">#REF!</definedName>
    <definedName name="RA" localSheetId="43">#REF!</definedName>
    <definedName name="RA" localSheetId="45">#REF!</definedName>
    <definedName name="RA" localSheetId="47">#REF!</definedName>
    <definedName name="RA" localSheetId="21">#REF!</definedName>
    <definedName name="RA" localSheetId="24">#REF!</definedName>
    <definedName name="RA" localSheetId="41">#REF!</definedName>
    <definedName name="RA">#REF!</definedName>
    <definedName name="raaesrr" localSheetId="43">#REF!</definedName>
    <definedName name="raaesrr" localSheetId="45">#REF!</definedName>
    <definedName name="raaesrr" localSheetId="47">#REF!</definedName>
    <definedName name="raaesrr" localSheetId="21">#REF!</definedName>
    <definedName name="raaesrr" localSheetId="24">#REF!</definedName>
    <definedName name="raaesrr" localSheetId="41">#REF!</definedName>
    <definedName name="raaesrr">#REF!</definedName>
    <definedName name="raas" localSheetId="43">#REF!</definedName>
    <definedName name="raas" localSheetId="45">#REF!</definedName>
    <definedName name="raas" localSheetId="47">#REF!</definedName>
    <definedName name="raas" localSheetId="21">#REF!</definedName>
    <definedName name="raas" localSheetId="24">#REF!</definedName>
    <definedName name="raas" localSheetId="41">#REF!</definedName>
    <definedName name="raas">#REF!</definedName>
    <definedName name="RD" localSheetId="43">#REF!</definedName>
    <definedName name="RD" localSheetId="45">#REF!</definedName>
    <definedName name="RD" localSheetId="47">#REF!</definedName>
    <definedName name="RD" localSheetId="21">#REF!</definedName>
    <definedName name="RD" localSheetId="24">#REF!</definedName>
    <definedName name="RD" localSheetId="41">#REF!</definedName>
    <definedName name="RD">#REF!</definedName>
    <definedName name="RD1A" localSheetId="43">#REF!</definedName>
    <definedName name="RD1A" localSheetId="45">#REF!</definedName>
    <definedName name="RD1A" localSheetId="47">#REF!</definedName>
    <definedName name="RD1A" localSheetId="21">#REF!</definedName>
    <definedName name="RD1A" localSheetId="24">#REF!</definedName>
    <definedName name="RD1A" localSheetId="41">#REF!</definedName>
    <definedName name="RD1A">#REF!</definedName>
    <definedName name="RE" localSheetId="43">#REF!</definedName>
    <definedName name="RE" localSheetId="45">#REF!</definedName>
    <definedName name="RE" localSheetId="47">#REF!</definedName>
    <definedName name="RE" localSheetId="21">#REF!</definedName>
    <definedName name="RE" localSheetId="24">#REF!</definedName>
    <definedName name="RE" localSheetId="41">#REF!</definedName>
    <definedName name="RE">#REF!</definedName>
    <definedName name="RED_BOP" localSheetId="43">#REF!</definedName>
    <definedName name="RED_BOP" localSheetId="45">#REF!</definedName>
    <definedName name="RED_BOP" localSheetId="47">#REF!</definedName>
    <definedName name="RED_BOP">#REF!</definedName>
    <definedName name="red_cpi" localSheetId="43">#REF!</definedName>
    <definedName name="red_cpi" localSheetId="45">#REF!</definedName>
    <definedName name="red_cpi" localSheetId="47">#REF!</definedName>
    <definedName name="red_cpi">#REF!</definedName>
    <definedName name="RED_D" localSheetId="43">#REF!</definedName>
    <definedName name="RED_D" localSheetId="45">#REF!</definedName>
    <definedName name="RED_D" localSheetId="47">#REF!</definedName>
    <definedName name="RED_D">#REF!</definedName>
    <definedName name="RED_DS" localSheetId="43">#REF!</definedName>
    <definedName name="RED_DS" localSheetId="45">#REF!</definedName>
    <definedName name="RED_DS" localSheetId="47">#REF!</definedName>
    <definedName name="RED_DS">#REF!</definedName>
    <definedName name="red_gdp_exp" localSheetId="43">#REF!</definedName>
    <definedName name="red_gdp_exp" localSheetId="45">#REF!</definedName>
    <definedName name="red_gdp_exp" localSheetId="47">#REF!</definedName>
    <definedName name="red_gdp_exp">#REF!</definedName>
    <definedName name="red_govt_empl" localSheetId="43">#REF!</definedName>
    <definedName name="red_govt_empl" localSheetId="45">#REF!</definedName>
    <definedName name="red_govt_empl" localSheetId="47">#REF!</definedName>
    <definedName name="red_govt_empl">#REF!</definedName>
    <definedName name="RED_NATCPI" localSheetId="43">#REF!</definedName>
    <definedName name="RED_NATCPI" localSheetId="45">#REF!</definedName>
    <definedName name="RED_NATCPI" localSheetId="47">#REF!</definedName>
    <definedName name="RED_NATCPI">#REF!</definedName>
    <definedName name="RED_TBCPI" localSheetId="43">#REF!</definedName>
    <definedName name="RED_TBCPI" localSheetId="45">#REF!</definedName>
    <definedName name="RED_TBCPI" localSheetId="47">#REF!</definedName>
    <definedName name="RED_TBCPI">#REF!</definedName>
    <definedName name="RED_TRD" localSheetId="43">#REF!</definedName>
    <definedName name="RED_TRD" localSheetId="45">#REF!</definedName>
    <definedName name="RED_TRD" localSheetId="47">#REF!</definedName>
    <definedName name="RED_TRD">#REF!</definedName>
    <definedName name="REF" localSheetId="43">#REF!</definedName>
    <definedName name="REF" localSheetId="45">#REF!</definedName>
    <definedName name="REF" localSheetId="47">#REF!</definedName>
    <definedName name="REF" localSheetId="21">#REF!</definedName>
    <definedName name="REF" localSheetId="24">#REF!</definedName>
    <definedName name="REF" localSheetId="41">#REF!</definedName>
    <definedName name="REF">#REF!</definedName>
    <definedName name="REGREOUT" localSheetId="43" hidden="1">#REF!</definedName>
    <definedName name="REGREOUT" localSheetId="45" hidden="1">#REF!</definedName>
    <definedName name="REGREOUT" localSheetId="47" hidden="1">#REF!</definedName>
    <definedName name="REGREOUT" localSheetId="21" hidden="1">#REF!</definedName>
    <definedName name="REGREOUT" localSheetId="24" hidden="1">#REF!</definedName>
    <definedName name="REGREOUT" localSheetId="41" hidden="1">#REF!</definedName>
    <definedName name="REGREOUT" hidden="1">#REF!</definedName>
    <definedName name="REGREX" localSheetId="43" hidden="1">#REF!</definedName>
    <definedName name="REGREX" localSheetId="45" hidden="1">#REF!</definedName>
    <definedName name="REGREX" localSheetId="47" hidden="1">#REF!</definedName>
    <definedName name="REGREX" localSheetId="21" hidden="1">#REF!</definedName>
    <definedName name="REGREX" localSheetId="24" hidden="1">#REF!</definedName>
    <definedName name="REGREX" localSheetId="41" hidden="1">#REF!</definedName>
    <definedName name="REGREX" hidden="1">#REF!</definedName>
    <definedName name="REGREY" localSheetId="43" hidden="1">#REF!</definedName>
    <definedName name="REGREY" localSheetId="45" hidden="1">#REF!</definedName>
    <definedName name="REGREY" localSheetId="47" hidden="1">#REF!</definedName>
    <definedName name="REGREY" localSheetId="21" hidden="1">#REF!</definedName>
    <definedName name="REGREY" localSheetId="24" hidden="1">#REF!</definedName>
    <definedName name="REGREY" localSheetId="41" hidden="1">#REF!</definedName>
    <definedName name="REGREY" hidden="1">#REF!</definedName>
    <definedName name="rerer" localSheetId="43" hidden="1">#REF!</definedName>
    <definedName name="rerer" localSheetId="45" hidden="1">#REF!</definedName>
    <definedName name="rerer" localSheetId="47" hidden="1">#REF!</definedName>
    <definedName name="rerer" localSheetId="21" hidden="1">#REF!</definedName>
    <definedName name="rerer" localSheetId="24" hidden="1">#REF!</definedName>
    <definedName name="rerer" localSheetId="41" hidden="1">#REF!</definedName>
    <definedName name="rerer" hidden="1">#REF!</definedName>
    <definedName name="RESERVAS" localSheetId="43">#REF!</definedName>
    <definedName name="RESERVAS" localSheetId="45">#REF!</definedName>
    <definedName name="RESERVAS" localSheetId="47">#REF!</definedName>
    <definedName name="RESERVAS">#REF!</definedName>
    <definedName name="RESUMEN" localSheetId="43">'[76]Evolución Deuda Ene-jun 2004'!#REF!</definedName>
    <definedName name="RESUMEN" localSheetId="45">'[76]Evolución Deuda Ene-jun 2004'!#REF!</definedName>
    <definedName name="RESUMEN" localSheetId="47">'[76]Evolución Deuda Ene-jun 2004'!#REF!</definedName>
    <definedName name="RESUMEN" localSheetId="32">#REF!</definedName>
    <definedName name="RESUMEN" localSheetId="33">#REF!</definedName>
    <definedName name="RESUMEN" localSheetId="34">#REF!</definedName>
    <definedName name="RESUMEN" localSheetId="41">'[76]Evolución Deuda Ene-jun 2004'!#REF!</definedName>
    <definedName name="RESUMEN">'[76]Evolución Deuda Ene-jun 2004'!#REF!</definedName>
    <definedName name="RESUMEN2" localSheetId="43">#REF!</definedName>
    <definedName name="RESUMEN2" localSheetId="45">#REF!</definedName>
    <definedName name="RESUMEN2" localSheetId="47">#REF!</definedName>
    <definedName name="RESUMEN2" localSheetId="21">#REF!</definedName>
    <definedName name="RESUMEN2" localSheetId="24">#REF!</definedName>
    <definedName name="RESUMEN2" localSheetId="41">#REF!</definedName>
    <definedName name="RESUMEN2">#REF!</definedName>
    <definedName name="RESUMEN3" localSheetId="43">#REF!</definedName>
    <definedName name="RESUMEN3" localSheetId="45">#REF!</definedName>
    <definedName name="RESUMEN3" localSheetId="47">#REF!</definedName>
    <definedName name="RESUMEN3" localSheetId="21">#REF!</definedName>
    <definedName name="RESUMEN3" localSheetId="24">#REF!</definedName>
    <definedName name="RESUMEN3" localSheetId="41">#REF!</definedName>
    <definedName name="RESUMEN3">#REF!</definedName>
    <definedName name="RESUMEN4" localSheetId="43">#REF!</definedName>
    <definedName name="RESUMEN4" localSheetId="45">#REF!</definedName>
    <definedName name="RESUMEN4" localSheetId="47">#REF!</definedName>
    <definedName name="RESUMEN4" localSheetId="21">#REF!</definedName>
    <definedName name="RESUMEN4" localSheetId="24">#REF!</definedName>
    <definedName name="RESUMEN4" localSheetId="41">#REF!</definedName>
    <definedName name="RESUMEN4">#REF!</definedName>
    <definedName name="RESUMEN5" localSheetId="43">#REF!</definedName>
    <definedName name="RESUMEN5" localSheetId="45">#REF!</definedName>
    <definedName name="RESUMEN5" localSheetId="47">#REF!</definedName>
    <definedName name="RESUMEN5" localSheetId="21">#REF!</definedName>
    <definedName name="RESUMEN5" localSheetId="24">#REF!</definedName>
    <definedName name="RESUMEN5" localSheetId="41">#REF!</definedName>
    <definedName name="RESUMEN5">#REF!</definedName>
    <definedName name="retre" localSheetId="43" hidden="1">'[46]Fax a enviar'!#REF!</definedName>
    <definedName name="retre" localSheetId="45" hidden="1">'[46]Fax a enviar'!#REF!</definedName>
    <definedName name="retre" localSheetId="47" hidden="1">'[46]Fax a enviar'!#REF!</definedName>
    <definedName name="retre" localSheetId="41" hidden="1">'[46]Fax a enviar'!#REF!</definedName>
    <definedName name="retre" hidden="1">'[46]Fax a enviar'!#REF!</definedName>
    <definedName name="rft" localSheetId="21" hidden="1">{"Riqfin97",#N/A,FALSE,"Tran";"Riqfinpro",#N/A,FALSE,"Tran"}</definedName>
    <definedName name="rft" localSheetId="24" hidden="1">{"Riqfin97",#N/A,FALSE,"Tran";"Riqfinpro",#N/A,FALSE,"Tran"}</definedName>
    <definedName name="rft" localSheetId="41" hidden="1">{"Riqfin97",#N/A,FALSE,"Tran";"Riqfinpro",#N/A,FALSE,"Tran"}</definedName>
    <definedName name="rft" hidden="1">{"Riqfin97",#N/A,FALSE,"Tran";"Riqfinpro",#N/A,FALSE,"Tran"}</definedName>
    <definedName name="rfv" localSheetId="21" hidden="1">{"Tab1",#N/A,FALSE,"P";"Tab2",#N/A,FALSE,"P"}</definedName>
    <definedName name="rfv" localSheetId="24" hidden="1">{"Tab1",#N/A,FALSE,"P";"Tab2",#N/A,FALSE,"P"}</definedName>
    <definedName name="rfv" localSheetId="41" hidden="1">{"Tab1",#N/A,FALSE,"P";"Tab2",#N/A,FALSE,"P"}</definedName>
    <definedName name="rfv" hidden="1">{"Tab1",#N/A,FALSE,"P";"Tab2",#N/A,FALSE,"P"}</definedName>
    <definedName name="rgdfgd" localSheetId="43" hidden="1">#REF!</definedName>
    <definedName name="rgdfgd" localSheetId="45" hidden="1">#REF!</definedName>
    <definedName name="rgdfgd" localSheetId="47" hidden="1">#REF!</definedName>
    <definedName name="rgdfgd" localSheetId="21" hidden="1">#REF!</definedName>
    <definedName name="rgdfgd" localSheetId="24" hidden="1">#REF!</definedName>
    <definedName name="rgdfgd" localSheetId="41" hidden="1">#REF!</definedName>
    <definedName name="rgdfgd" hidden="1">#REF!</definedName>
    <definedName name="rgz\dsf">#N/A</definedName>
    <definedName name="ri" localSheetId="43" hidden="1">#REF!</definedName>
    <definedName name="ri" localSheetId="45" hidden="1">#REF!</definedName>
    <definedName name="ri" localSheetId="47" hidden="1">#REF!</definedName>
    <definedName name="ri" localSheetId="21" hidden="1">#REF!</definedName>
    <definedName name="ri" localSheetId="24" hidden="1">#REF!</definedName>
    <definedName name="ri" localSheetId="41" hidden="1">#REF!</definedName>
    <definedName name="ri" hidden="1">#REF!</definedName>
    <definedName name="right" localSheetId="43">#REF!</definedName>
    <definedName name="right" localSheetId="45">#REF!</definedName>
    <definedName name="right" localSheetId="47">#REF!</definedName>
    <definedName name="right">#REF!</definedName>
    <definedName name="RIN" localSheetId="43">#REF!</definedName>
    <definedName name="RIN" localSheetId="45">#REF!</definedName>
    <definedName name="RIN" localSheetId="47">#REF!</definedName>
    <definedName name="RIN">#REF!</definedName>
    <definedName name="rindex" localSheetId="43">#REF!</definedName>
    <definedName name="rindex" localSheetId="45">#REF!</definedName>
    <definedName name="rindex" localSheetId="47">#REF!</definedName>
    <definedName name="rindex">#REF!</definedName>
    <definedName name="rngErrorSort">[53]ErrCheck!$A$4</definedName>
    <definedName name="rngLastSave">[53]Main!$G$19</definedName>
    <definedName name="rngLastSent">[53]Main!$G$18</definedName>
    <definedName name="rngLastUpdate">[53]Links!$D$2</definedName>
    <definedName name="rngNeedsUpdate">[53]Links!$E$2</definedName>
    <definedName name="rngQuestChecked">[53]ErrCheck!$A$3</definedName>
    <definedName name="ROS">#N/A</definedName>
    <definedName name="Rows_Table" localSheetId="43">#REF!</definedName>
    <definedName name="Rows_Table" localSheetId="45">#REF!</definedName>
    <definedName name="Rows_Table" localSheetId="47">#REF!</definedName>
    <definedName name="Rows_Table">#REF!</definedName>
    <definedName name="RR" localSheetId="43">#REF!</definedName>
    <definedName name="RR" localSheetId="45">#REF!</definedName>
    <definedName name="RR" localSheetId="47">#REF!</definedName>
    <definedName name="RR" localSheetId="21">#REF!</definedName>
    <definedName name="RR" localSheetId="24">#REF!</definedName>
    <definedName name="RR" localSheetId="41">#REF!</definedName>
    <definedName name="RR">#REF!</definedName>
    <definedName name="rrasrra" localSheetId="43">#REF!</definedName>
    <definedName name="rrasrra" localSheetId="45">#REF!</definedName>
    <definedName name="rrasrra" localSheetId="47">#REF!</definedName>
    <definedName name="rrasrra" localSheetId="21">#REF!</definedName>
    <definedName name="rrasrra" localSheetId="24">#REF!</definedName>
    <definedName name="rrasrra" localSheetId="41">#REF!</definedName>
    <definedName name="rrasrra">#REF!</definedName>
    <definedName name="rrr" localSheetId="21" hidden="1">{"Riqfin97",#N/A,FALSE,"Tran";"Riqfinpro",#N/A,FALSE,"Tran"}</definedName>
    <definedName name="rrr" localSheetId="24" hidden="1">{"Riqfin97",#N/A,FALSE,"Tran";"Riqfinpro",#N/A,FALSE,"Tran"}</definedName>
    <definedName name="rrr" localSheetId="41" hidden="1">{"Riqfin97",#N/A,FALSE,"Tran";"Riqfinpro",#N/A,FALSE,"Tran"}</definedName>
    <definedName name="rrr" hidden="1">{"Riqfin97",#N/A,FALSE,"Tran";"Riqfinpro",#N/A,FALSE,"Tran"}</definedName>
    <definedName name="rrrr" localSheetId="21" hidden="1">{#N/A,#N/A,FALSE,"slvsrtb1";#N/A,#N/A,FALSE,"slvsrtb2";#N/A,#N/A,FALSE,"slvsrtb3";#N/A,#N/A,FALSE,"slvsrtb4";#N/A,#N/A,FALSE,"slvsrtb5";#N/A,#N/A,FALSE,"slvsrtb6";#N/A,#N/A,FALSE,"slvsrtb7";#N/A,#N/A,FALSE,"slvsrtb8";#N/A,#N/A,FALSE,"slvsrtb9";#N/A,#N/A,FALSE,"slvsrtb10";#N/A,#N/A,FALSE,"slvsrtb12"}</definedName>
    <definedName name="rrrr" localSheetId="24" hidden="1">{#N/A,#N/A,FALSE,"slvsrtb1";#N/A,#N/A,FALSE,"slvsrtb2";#N/A,#N/A,FALSE,"slvsrtb3";#N/A,#N/A,FALSE,"slvsrtb4";#N/A,#N/A,FALSE,"slvsrtb5";#N/A,#N/A,FALSE,"slvsrtb6";#N/A,#N/A,FALSE,"slvsrtb7";#N/A,#N/A,FALSE,"slvsrtb8";#N/A,#N/A,FALSE,"slvsrtb9";#N/A,#N/A,FALSE,"slvsrtb10";#N/A,#N/A,FALSE,"slvsrtb12"}</definedName>
    <definedName name="rrrr" localSheetId="41"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21" hidden="1">{"Tab1",#N/A,FALSE,"P";"Tab2",#N/A,FALSE,"P"}</definedName>
    <definedName name="rrrrrr" localSheetId="24" hidden="1">{"Tab1",#N/A,FALSE,"P";"Tab2",#N/A,FALSE,"P"}</definedName>
    <definedName name="rrrrrr" localSheetId="41" hidden="1">{"Tab1",#N/A,FALSE,"P";"Tab2",#N/A,FALSE,"P"}</definedName>
    <definedName name="rrrrrr" hidden="1">{"Tab1",#N/A,FALSE,"P";"Tab2",#N/A,FALSE,"P"}</definedName>
    <definedName name="rrrrrrr" localSheetId="21" hidden="1">{"Tab1",#N/A,FALSE,"P";"Tab2",#N/A,FALSE,"P"}</definedName>
    <definedName name="rrrrrrr" localSheetId="24" hidden="1">{"Tab1",#N/A,FALSE,"P";"Tab2",#N/A,FALSE,"P"}</definedName>
    <definedName name="rrrrrrr" localSheetId="41" hidden="1">{"Tab1",#N/A,FALSE,"P";"Tab2",#N/A,FALSE,"P"}</definedName>
    <definedName name="rrrrrrr" hidden="1">{"Tab1",#N/A,FALSE,"P";"Tab2",#N/A,FALSE,"P"}</definedName>
    <definedName name="rrrrrrrrrrrrr" localSheetId="21" hidden="1">{"Tab1",#N/A,FALSE,"P";"Tab2",#N/A,FALSE,"P"}</definedName>
    <definedName name="rrrrrrrrrrrrr" localSheetId="24" hidden="1">{"Tab1",#N/A,FALSE,"P";"Tab2",#N/A,FALSE,"P"}</definedName>
    <definedName name="rrrrrrrrrrrrr" localSheetId="41" hidden="1">{"Tab1",#N/A,FALSE,"P";"Tab2",#N/A,FALSE,"P"}</definedName>
    <definedName name="rrrrrrrrrrrrr" hidden="1">{"Tab1",#N/A,FALSE,"P";"Tab2",#N/A,FALSE,"P"}</definedName>
    <definedName name="RS" localSheetId="43">#REF!</definedName>
    <definedName name="RS" localSheetId="45">#REF!</definedName>
    <definedName name="RS" localSheetId="47">#REF!</definedName>
    <definedName name="RS" localSheetId="21">#REF!</definedName>
    <definedName name="RS" localSheetId="24">#REF!</definedName>
    <definedName name="RS" localSheetId="41">#REF!</definedName>
    <definedName name="RS">#REF!</definedName>
    <definedName name="RS1A" localSheetId="43">#REF!</definedName>
    <definedName name="RS1A" localSheetId="45">#REF!</definedName>
    <definedName name="RS1A" localSheetId="47">#REF!</definedName>
    <definedName name="RS1A" localSheetId="21">#REF!</definedName>
    <definedName name="RS1A" localSheetId="24">#REF!</definedName>
    <definedName name="RS1A" localSheetId="41">#REF!</definedName>
    <definedName name="RS1A">#REF!</definedName>
    <definedName name="RSB" localSheetId="43">#REF!</definedName>
    <definedName name="RSB" localSheetId="45">#REF!</definedName>
    <definedName name="RSB" localSheetId="47">#REF!</definedName>
    <definedName name="RSB">#REF!</definedName>
    <definedName name="RSB_AHAP_40R" localSheetId="43">#REF!</definedName>
    <definedName name="RSB_AHAP_40R" localSheetId="45">#REF!</definedName>
    <definedName name="RSB_AHAP_40R" localSheetId="47">#REF!</definedName>
    <definedName name="RSB_AHAP_40R">#REF!</definedName>
    <definedName name="RSB_Bcos_Des_40R" localSheetId="43">#REF!</definedName>
    <definedName name="RSB_Bcos_Des_40R" localSheetId="45">#REF!</definedName>
    <definedName name="RSB_Bcos_Des_40R" localSheetId="47">#REF!</definedName>
    <definedName name="RSB_Bcos_Des_40R">#REF!</definedName>
    <definedName name="RSB_SOCFIN_40R" localSheetId="43">#REF!</definedName>
    <definedName name="RSB_SOCFIN_40R" localSheetId="45">#REF!</definedName>
    <definedName name="RSB_SOCFIN_40R" localSheetId="47">#REF!</definedName>
    <definedName name="RSB_SOCFIN_40R">#REF!</definedName>
    <definedName name="rt" localSheetId="21" hidden="1">{"Minpmon",#N/A,FALSE,"Monthinput"}</definedName>
    <definedName name="rt" localSheetId="24" hidden="1">{"Minpmon",#N/A,FALSE,"Monthinput"}</definedName>
    <definedName name="rt" localSheetId="41" hidden="1">{"Minpmon",#N/A,FALSE,"Monthinput"}</definedName>
    <definedName name="rt" hidden="1">{"Minpmon",#N/A,FALSE,"Monthinput"}</definedName>
    <definedName name="rte" localSheetId="21" hidden="1">{"Riqfin97",#N/A,FALSE,"Tran";"Riqfinpro",#N/A,FALSE,"Tran"}</definedName>
    <definedName name="rte" localSheetId="24" hidden="1">{"Riqfin97",#N/A,FALSE,"Tran";"Riqfinpro",#N/A,FALSE,"Tran"}</definedName>
    <definedName name="rte" localSheetId="41" hidden="1">{"Riqfin97",#N/A,FALSE,"Tran";"Riqfinpro",#N/A,FALSE,"Tran"}</definedName>
    <definedName name="rte" hidden="1">{"Riqfin97",#N/A,FALSE,"Tran";"Riqfinpro",#N/A,FALSE,"Tran"}</definedName>
    <definedName name="rtre" localSheetId="21" hidden="1">{"Main Economic Indicators",#N/A,FALSE,"C"}</definedName>
    <definedName name="rtre" localSheetId="24" hidden="1">{"Main Economic Indicators",#N/A,FALSE,"C"}</definedName>
    <definedName name="rtre" localSheetId="41" hidden="1">{"Main Economic Indicators",#N/A,FALSE,"C"}</definedName>
    <definedName name="rtre" hidden="1">{"Main Economic Indicators",#N/A,FALSE,"C"}</definedName>
    <definedName name="rtre1" localSheetId="21" hidden="1">{"Main Economic Indicators",#N/A,FALSE,"C"}</definedName>
    <definedName name="rtre1" localSheetId="24" hidden="1">{"Main Economic Indicators",#N/A,FALSE,"C"}</definedName>
    <definedName name="rtre1" localSheetId="41" hidden="1">{"Main Economic Indicators",#N/A,FALSE,"C"}</definedName>
    <definedName name="rtre1" hidden="1">{"Main Economic Indicators",#N/A,FALSE,"C"}</definedName>
    <definedName name="rty" localSheetId="21" hidden="1">{"Riqfin97",#N/A,FALSE,"Tran";"Riqfinpro",#N/A,FALSE,"Tran"}</definedName>
    <definedName name="rty" localSheetId="24" hidden="1">{"Riqfin97",#N/A,FALSE,"Tran";"Riqfinpro",#N/A,FALSE,"Tran"}</definedName>
    <definedName name="rty" localSheetId="41" hidden="1">{"Riqfin97",#N/A,FALSE,"Tran";"Riqfinpro",#N/A,FALSE,"Tran"}</definedName>
    <definedName name="rty" hidden="1">{"Riqfin97",#N/A,FALSE,"Tran";"Riqfinpro",#N/A,FALSE,"Tran"}</definedName>
    <definedName name="RUIZ" localSheetId="43">#REF!</definedName>
    <definedName name="RUIZ" localSheetId="45">#REF!</definedName>
    <definedName name="RUIZ" localSheetId="47">#REF!</definedName>
    <definedName name="RUIZ" localSheetId="21">#REF!</definedName>
    <definedName name="RUIZ" localSheetId="24">#REF!</definedName>
    <definedName name="RUIZ" localSheetId="41">#REF!</definedName>
    <definedName name="RUIZ">#REF!</definedName>
    <definedName name="Rwvu.PLA2." localSheetId="43" hidden="1">'[33]COP FED'!#REF!</definedName>
    <definedName name="Rwvu.PLA2." localSheetId="45" hidden="1">'[33]COP FED'!#REF!</definedName>
    <definedName name="Rwvu.PLA2." localSheetId="47" hidden="1">'[33]COP FED'!#REF!</definedName>
    <definedName name="Rwvu.PLA2." localSheetId="21" hidden="1">'[33]COP FED'!#REF!</definedName>
    <definedName name="Rwvu.PLA2." localSheetId="24" hidden="1">'[33]COP FED'!#REF!</definedName>
    <definedName name="Rwvu.PLA2." localSheetId="41" hidden="1">'[33]COP FED'!#REF!</definedName>
    <definedName name="Rwvu.PLA2." hidden="1">'[33]COP FED'!#REF!</definedName>
    <definedName name="rx" localSheetId="43" hidden="1">#REF!</definedName>
    <definedName name="rx" localSheetId="45" hidden="1">#REF!</definedName>
    <definedName name="rx" localSheetId="47" hidden="1">#REF!</definedName>
    <definedName name="rx" localSheetId="21" hidden="1">#REF!</definedName>
    <definedName name="rx" localSheetId="24" hidden="1">#REF!</definedName>
    <definedName name="rx" localSheetId="41" hidden="1">#REF!</definedName>
    <definedName name="rx" hidden="1">#REF!</definedName>
    <definedName name="s" localSheetId="21" hidden="1">{"Tab1",#N/A,FALSE,"P";"Tab2",#N/A,FALSE,"P"}</definedName>
    <definedName name="s" localSheetId="24" hidden="1">{"Tab1",#N/A,FALSE,"P";"Tab2",#N/A,FALSE,"P"}</definedName>
    <definedName name="s" localSheetId="41" hidden="1">{"Tab1",#N/A,FALSE,"P";"Tab2",#N/A,FALSE,"P"}</definedName>
    <definedName name="s" hidden="1">{"Tab1",#N/A,FALSE,"P";"Tab2",#N/A,FALSE,"P"}</definedName>
    <definedName name="S_" localSheetId="43">#REF!</definedName>
    <definedName name="S_" localSheetId="45">#REF!</definedName>
    <definedName name="S_" localSheetId="47">#REF!</definedName>
    <definedName name="S_" localSheetId="21">#REF!</definedName>
    <definedName name="S_" localSheetId="24">#REF!</definedName>
    <definedName name="S_" localSheetId="41">#REF!</definedName>
    <definedName name="S_">#REF!</definedName>
    <definedName name="S_1A" localSheetId="43">#REF!</definedName>
    <definedName name="S_1A" localSheetId="45">#REF!</definedName>
    <definedName name="S_1A" localSheetId="47">#REF!</definedName>
    <definedName name="S_1A" localSheetId="21">#REF!</definedName>
    <definedName name="S_1A" localSheetId="24">#REF!</definedName>
    <definedName name="S_1A" localSheetId="41">#REF!</definedName>
    <definedName name="S_1A">#REF!</definedName>
    <definedName name="SA_Tab" localSheetId="43">#REF!</definedName>
    <definedName name="SA_Tab" localSheetId="45">#REF!</definedName>
    <definedName name="SA_Tab" localSheetId="47">#REF!</definedName>
    <definedName name="SA_Tab">#REF!</definedName>
    <definedName name="sad" localSheetId="21" hidden="1">{"Riqfin97",#N/A,FALSE,"Tran";"Riqfinpro",#N/A,FALSE,"Tran"}</definedName>
    <definedName name="sad" localSheetId="24" hidden="1">{"Riqfin97",#N/A,FALSE,"Tran";"Riqfinpro",#N/A,FALSE,"Tran"}</definedName>
    <definedName name="sad" localSheetId="41" hidden="1">{"Riqfin97",#N/A,FALSE,"Tran";"Riqfinpro",#N/A,FALSE,"Tran"}</definedName>
    <definedName name="sad" hidden="1">{"Riqfin97",#N/A,FALSE,"Tran";"Riqfinpro",#N/A,FALSE,"Tran"}</definedName>
    <definedName name="SAR" localSheetId="43">#REF!</definedName>
    <definedName name="SAR" localSheetId="45">#REF!</definedName>
    <definedName name="SAR" localSheetId="47">#REF!</definedName>
    <definedName name="SAR" localSheetId="21">#REF!</definedName>
    <definedName name="SAR" localSheetId="24">#REF!</definedName>
    <definedName name="SAR" localSheetId="41">#REF!</definedName>
    <definedName name="SAR">#REF!</definedName>
    <definedName name="Scale" localSheetId="43">#REF!</definedName>
    <definedName name="Scale" localSheetId="45">#REF!</definedName>
    <definedName name="Scale" localSheetId="47">#REF!</definedName>
    <definedName name="Scale" localSheetId="21">#REF!</definedName>
    <definedName name="Scale" localSheetId="24">#REF!</definedName>
    <definedName name="Scale" localSheetId="41">#REF!</definedName>
    <definedName name="Scale">#REF!</definedName>
    <definedName name="ScaleLabel" localSheetId="43">#REF!</definedName>
    <definedName name="ScaleLabel" localSheetId="45">#REF!</definedName>
    <definedName name="ScaleLabel" localSheetId="47">#REF!</definedName>
    <definedName name="ScaleLabel" localSheetId="21">#REF!</definedName>
    <definedName name="ScaleLabel" localSheetId="24">#REF!</definedName>
    <definedName name="ScaleLabel" localSheetId="41">#REF!</definedName>
    <definedName name="ScaleLabel">#REF!</definedName>
    <definedName name="ScaleMultiplier" localSheetId="43">#REF!</definedName>
    <definedName name="ScaleMultiplier" localSheetId="45">#REF!</definedName>
    <definedName name="ScaleMultiplier" localSheetId="47">#REF!</definedName>
    <definedName name="ScaleMultiplier" localSheetId="21">#REF!</definedName>
    <definedName name="ScaleMultiplier" localSheetId="24">#REF!</definedName>
    <definedName name="ScaleMultiplier" localSheetId="41">#REF!</definedName>
    <definedName name="ScaleMultiplier">#REF!</definedName>
    <definedName name="ScaleType" localSheetId="43">#REF!</definedName>
    <definedName name="ScaleType" localSheetId="45">#REF!</definedName>
    <definedName name="ScaleType" localSheetId="47">#REF!</definedName>
    <definedName name="ScaleType" localSheetId="21">#REF!</definedName>
    <definedName name="ScaleType" localSheetId="24">#REF!</definedName>
    <definedName name="ScaleType" localSheetId="41">#REF!</definedName>
    <definedName name="ScaleType">#REF!</definedName>
    <definedName name="SCHILL" localSheetId="43">#REF!</definedName>
    <definedName name="SCHILL" localSheetId="45">#REF!</definedName>
    <definedName name="SCHILL" localSheetId="47">#REF!</definedName>
    <definedName name="SCHILL" localSheetId="21">#REF!</definedName>
    <definedName name="SCHILL" localSheetId="24">#REF!</definedName>
    <definedName name="SCHILL" localSheetId="41">#REF!</definedName>
    <definedName name="SCHILL">#REF!</definedName>
    <definedName name="SCHILL1" localSheetId="43">#REF!</definedName>
    <definedName name="SCHILL1" localSheetId="45">#REF!</definedName>
    <definedName name="SCHILL1" localSheetId="47">#REF!</definedName>
    <definedName name="SCHILL1" localSheetId="21">#REF!</definedName>
    <definedName name="SCHILL1" localSheetId="24">#REF!</definedName>
    <definedName name="SCHILL1" localSheetId="41">#REF!</definedName>
    <definedName name="SCHILL1">#REF!</definedName>
    <definedName name="SCOTT1" localSheetId="43">#REF!</definedName>
    <definedName name="SCOTT1" localSheetId="45">#REF!</definedName>
    <definedName name="SCOTT1" localSheetId="47">#REF!</definedName>
    <definedName name="SCOTT1" localSheetId="21">#REF!</definedName>
    <definedName name="SCOTT1" localSheetId="24">#REF!</definedName>
    <definedName name="SCOTT1" localSheetId="41">#REF!</definedName>
    <definedName name="SCOTT1">#REF!</definedName>
    <definedName name="sd" localSheetId="43">#REF!</definedName>
    <definedName name="sd" localSheetId="45">#REF!</definedName>
    <definedName name="sd" localSheetId="47">#REF!</definedName>
    <definedName name="sd" localSheetId="21">#REF!</definedName>
    <definedName name="sd" localSheetId="24">#REF!</definedName>
    <definedName name="sd" localSheetId="41">#REF!</definedName>
    <definedName name="sd">#REF!</definedName>
    <definedName name="sdfsdfsdfsd" localSheetId="21" hidden="1">{"Riqfin97",#N/A,FALSE,"Tran";"Riqfinpro",#N/A,FALSE,"Tran"}</definedName>
    <definedName name="sdfsdfsdfsd" localSheetId="24" hidden="1">{"Riqfin97",#N/A,FALSE,"Tran";"Riqfinpro",#N/A,FALSE,"Tran"}</definedName>
    <definedName name="sdfsdfsdfsd" localSheetId="41" hidden="1">{"Riqfin97",#N/A,FALSE,"Tran";"Riqfinpro",#N/A,FALSE,"Tran"}</definedName>
    <definedName name="sdfsdfsdfsd" hidden="1">{"Riqfin97",#N/A,FALSE,"Tran";"Riqfinpro",#N/A,FALSE,"Tran"}</definedName>
    <definedName name="sds_gdp_exp_lari" localSheetId="43">#REF!</definedName>
    <definedName name="sds_gdp_exp_lari" localSheetId="45">#REF!</definedName>
    <definedName name="sds_gdp_exp_lari" localSheetId="47">#REF!</definedName>
    <definedName name="sds_gdp_exp_lari">#REF!</definedName>
    <definedName name="sds_gdp_origin" localSheetId="43">#REF!</definedName>
    <definedName name="sds_gdp_origin" localSheetId="45">#REF!</definedName>
    <definedName name="sds_gdp_origin" localSheetId="47">#REF!</definedName>
    <definedName name="sds_gdp_origin">#REF!</definedName>
    <definedName name="sds_gpd_exp_gdp" localSheetId="43">#REF!</definedName>
    <definedName name="sds_gpd_exp_gdp" localSheetId="45">#REF!</definedName>
    <definedName name="sds_gpd_exp_gdp" localSheetId="47">#REF!</definedName>
    <definedName name="sds_gpd_exp_gdp">#REF!</definedName>
    <definedName name="sdsd" localSheetId="43" hidden="1">'[46]Fax a enviar'!#REF!</definedName>
    <definedName name="sdsd" localSheetId="45" hidden="1">'[46]Fax a enviar'!#REF!</definedName>
    <definedName name="sdsd" localSheetId="47" hidden="1">'[46]Fax a enviar'!#REF!</definedName>
    <definedName name="sdsd" localSheetId="41" hidden="1">'[46]Fax a enviar'!#REF!</definedName>
    <definedName name="sdsd" hidden="1">'[46]Fax a enviar'!#REF!</definedName>
    <definedName name="sdsds" localSheetId="43" hidden="1">#REF!</definedName>
    <definedName name="sdsds" localSheetId="45" hidden="1">#REF!</definedName>
    <definedName name="sdsds" localSheetId="47" hidden="1">#REF!</definedName>
    <definedName name="sdsds" localSheetId="21" hidden="1">#REF!</definedName>
    <definedName name="sdsds" localSheetId="24" hidden="1">#REF!</definedName>
    <definedName name="sdsds" localSheetId="41" hidden="1">#REF!</definedName>
    <definedName name="sdsds" hidden="1">#REF!</definedName>
    <definedName name="SEK" localSheetId="43">#REF!</definedName>
    <definedName name="SEK" localSheetId="45">#REF!</definedName>
    <definedName name="SEK" localSheetId="47">#REF!</definedName>
    <definedName name="SEK" localSheetId="21">#REF!</definedName>
    <definedName name="SEK" localSheetId="24">#REF!</definedName>
    <definedName name="SEK" localSheetId="41">#REF!</definedName>
    <definedName name="SEK">#REF!</definedName>
    <definedName name="sencount" hidden="1">2</definedName>
    <definedName name="ser" localSheetId="21" hidden="1">{"Riqfin97",#N/A,FALSE,"Tran";"Riqfinpro",#N/A,FALSE,"Tran"}</definedName>
    <definedName name="ser" localSheetId="24" hidden="1">{"Riqfin97",#N/A,FALSE,"Tran";"Riqfinpro",#N/A,FALSE,"Tran"}</definedName>
    <definedName name="ser" localSheetId="41" hidden="1">{"Riqfin97",#N/A,FALSE,"Tran";"Riqfinpro",#N/A,FALSE,"Tran"}</definedName>
    <definedName name="ser" hidden="1">{"Riqfin97",#N/A,FALSE,"Tran";"Riqfinpro",#N/A,FALSE,"Tran"}</definedName>
    <definedName name="Sheet1_Chart_2_ChartType" hidden="1">64</definedName>
    <definedName name="SID" localSheetId="43">#REF!</definedName>
    <definedName name="SID" localSheetId="45">#REF!</definedName>
    <definedName name="SID" localSheetId="47">#REF!</definedName>
    <definedName name="SID" localSheetId="21">#REF!</definedName>
    <definedName name="SID" localSheetId="24">#REF!</definedName>
    <definedName name="SID" localSheetId="41">#REF!</definedName>
    <definedName name="SID">#REF!</definedName>
    <definedName name="SING" localSheetId="43">#REF!</definedName>
    <definedName name="SING" localSheetId="45">#REF!</definedName>
    <definedName name="SING" localSheetId="47">#REF!</definedName>
    <definedName name="SING" localSheetId="21">#REF!</definedName>
    <definedName name="SING" localSheetId="24">#REF!</definedName>
    <definedName name="SING" localSheetId="41">#REF!</definedName>
    <definedName name="SING">#REF!</definedName>
    <definedName name="SING1" localSheetId="43">#REF!</definedName>
    <definedName name="SING1" localSheetId="45">#REF!</definedName>
    <definedName name="SING1" localSheetId="47">#REF!</definedName>
    <definedName name="SING1" localSheetId="21">#REF!</definedName>
    <definedName name="SING1" localSheetId="24">#REF!</definedName>
    <definedName name="SING1" localSheetId="41">#REF!</definedName>
    <definedName name="SING1">#REF!</definedName>
    <definedName name="snp" localSheetId="43">'[66]Credit ratings on 1st issues'!#REF!</definedName>
    <definedName name="snp" localSheetId="45">'[66]Credit ratings on 1st issues'!#REF!</definedName>
    <definedName name="snp" localSheetId="47">'[66]Credit ratings on 1st issues'!#REF!</definedName>
    <definedName name="snp" localSheetId="21">'[66]Credit ratings on 1st issues'!#REF!</definedName>
    <definedName name="snp" localSheetId="24">'[66]Credit ratings on 1st issues'!#REF!</definedName>
    <definedName name="snp" localSheetId="41">'[66]Credit ratings on 1st issues'!#REF!</definedName>
    <definedName name="snp">'[66]Credit ratings on 1st issues'!#REF!</definedName>
    <definedName name="SortRange" localSheetId="43">#REF!</definedName>
    <definedName name="SortRange" localSheetId="45">#REF!</definedName>
    <definedName name="SortRange" localSheetId="47">#REF!</definedName>
    <definedName name="SortRange" localSheetId="21">#REF!</definedName>
    <definedName name="SortRange" localSheetId="24">#REF!</definedName>
    <definedName name="SortRange" localSheetId="41">#REF!</definedName>
    <definedName name="SortRange">#REF!</definedName>
    <definedName name="SPN">#N/A</definedName>
    <definedName name="spnf" localSheetId="43">'[37]SPNF Acuerdo Incl. Int.'!spnf</definedName>
    <definedName name="spnf" localSheetId="45">'[37]SPNF Acuerdo Incl. Int.'!spnf</definedName>
    <definedName name="spnf" localSheetId="47">'[37]SPNF Acuerdo Incl. Int.'!spnf</definedName>
    <definedName name="spnf">'[37]SPNF Acuerdo Incl. Int.'!spnf</definedName>
    <definedName name="Spread_Between_Highest_and_Lowest_Rates">'[39]Inter-Bank'!$N$5</definedName>
    <definedName name="ssss" localSheetId="21" hidden="1">{"Riqfin97",#N/A,FALSE,"Tran";"Riqfinpro",#N/A,FALSE,"Tran"}</definedName>
    <definedName name="ssss" localSheetId="24" hidden="1">{"Riqfin97",#N/A,FALSE,"Tran";"Riqfinpro",#N/A,FALSE,"Tran"}</definedName>
    <definedName name="ssss" localSheetId="41" hidden="1">{"Riqfin97",#N/A,FALSE,"Tran";"Riqfinpro",#N/A,FALSE,"Tran"}</definedName>
    <definedName name="ssss" hidden="1">{"Riqfin97",#N/A,FALSE,"Tran";"Riqfinpro",#N/A,FALSE,"Tran"}</definedName>
    <definedName name="START" localSheetId="43">#REF!</definedName>
    <definedName name="START" localSheetId="45">#REF!</definedName>
    <definedName name="START" localSheetId="47">#REF!</definedName>
    <definedName name="START">#REF!</definedName>
    <definedName name="StartPosition" localSheetId="43">#REF!</definedName>
    <definedName name="StartPosition" localSheetId="45">#REF!</definedName>
    <definedName name="StartPosition" localSheetId="47">#REF!</definedName>
    <definedName name="StartPosition" localSheetId="21">#REF!</definedName>
    <definedName name="StartPosition" localSheetId="24">#REF!</definedName>
    <definedName name="StartPosition" localSheetId="41">#REF!</definedName>
    <definedName name="StartPosition">#REF!</definedName>
    <definedName name="STFQTAB" localSheetId="43">#REF!</definedName>
    <definedName name="STFQTAB" localSheetId="45">#REF!</definedName>
    <definedName name="STFQTAB" localSheetId="47">#REF!</definedName>
    <definedName name="STFQTAB">#REF!</definedName>
    <definedName name="STOP" localSheetId="43">#REF!</definedName>
    <definedName name="STOP" localSheetId="45">#REF!</definedName>
    <definedName name="STOP" localSheetId="47">#REF!</definedName>
    <definedName name="STOP">#REF!</definedName>
    <definedName name="SUM">[9]BoP!$E$313:$BE$365</definedName>
    <definedName name="SUPLI" localSheetId="43">#REF!</definedName>
    <definedName name="SUPLI" localSheetId="45">#REF!</definedName>
    <definedName name="SUPLI" localSheetId="47">#REF!</definedName>
    <definedName name="SUPLI" localSheetId="21">#REF!</definedName>
    <definedName name="SUPLI" localSheetId="24">#REF!</definedName>
    <definedName name="SUPLI" localSheetId="41">#REF!</definedName>
    <definedName name="SUPLI">#REF!</definedName>
    <definedName name="SUPLIDORES" localSheetId="43">#REF!</definedName>
    <definedName name="SUPLIDORES" localSheetId="45">#REF!</definedName>
    <definedName name="SUPLIDORES" localSheetId="47">#REF!</definedName>
    <definedName name="SUPLIDORES" localSheetId="21">#REF!</definedName>
    <definedName name="SUPLIDORES" localSheetId="24">#REF!</definedName>
    <definedName name="SUPLIDORES" localSheetId="41">#REF!</definedName>
    <definedName name="SUPLIDORES">#REF!</definedName>
    <definedName name="SUPPLY">[43]MONTHLY!$A$87:$Q$193</definedName>
    <definedName name="SUPPLY2">[43]MONTHLY!$A$422:$Z$477</definedName>
    <definedName name="swe" localSheetId="21" hidden="1">{"Tab1",#N/A,FALSE,"P";"Tab2",#N/A,FALSE,"P"}</definedName>
    <definedName name="swe" localSheetId="24" hidden="1">{"Tab1",#N/A,FALSE,"P";"Tab2",#N/A,FALSE,"P"}</definedName>
    <definedName name="swe" localSheetId="41" hidden="1">{"Tab1",#N/A,FALSE,"P";"Tab2",#N/A,FALSE,"P"}</definedName>
    <definedName name="swe" hidden="1">{"Tab1",#N/A,FALSE,"P";"Tab2",#N/A,FALSE,"P"}</definedName>
    <definedName name="Swvu.PLA1." localSheetId="43" hidden="1">'[33]COP FED'!#REF!</definedName>
    <definedName name="Swvu.PLA1." localSheetId="45" hidden="1">'[33]COP FED'!#REF!</definedName>
    <definedName name="Swvu.PLA1." localSheetId="47" hidden="1">'[33]COP FED'!#REF!</definedName>
    <definedName name="Swvu.PLA1." localSheetId="41" hidden="1">'[33]COP FED'!#REF!</definedName>
    <definedName name="Swvu.PLA1." hidden="1">'[33]COP FED'!#REF!</definedName>
    <definedName name="Swvu.PLA2." hidden="1">'[33]COP FED'!$A$1:$N$49</definedName>
    <definedName name="sxc" localSheetId="21" hidden="1">{"Riqfin97",#N/A,FALSE,"Tran";"Riqfinpro",#N/A,FALSE,"Tran"}</definedName>
    <definedName name="sxc" localSheetId="24" hidden="1">{"Riqfin97",#N/A,FALSE,"Tran";"Riqfinpro",#N/A,FALSE,"Tran"}</definedName>
    <definedName name="sxc" localSheetId="41" hidden="1">{"Riqfin97",#N/A,FALSE,"Tran";"Riqfinpro",#N/A,FALSE,"Tran"}</definedName>
    <definedName name="sxc" hidden="1">{"Riqfin97",#N/A,FALSE,"Tran";"Riqfinpro",#N/A,FALSE,"Tran"}</definedName>
    <definedName name="sxe" localSheetId="21" hidden="1">{"Riqfin97",#N/A,FALSE,"Tran";"Riqfinpro",#N/A,FALSE,"Tran"}</definedName>
    <definedName name="sxe" localSheetId="24" hidden="1">{"Riqfin97",#N/A,FALSE,"Tran";"Riqfinpro",#N/A,FALSE,"Tran"}</definedName>
    <definedName name="sxe" localSheetId="41" hidden="1">{"Riqfin97",#N/A,FALSE,"Tran";"Riqfinpro",#N/A,FALSE,"Tran"}</definedName>
    <definedName name="sxe" hidden="1">{"Riqfin97",#N/A,FALSE,"Tran";"Riqfinpro",#N/A,FALSE,"Tran"}</definedName>
    <definedName name="t" localSheetId="21" hidden="1">{"Minpmon",#N/A,FALSE,"Monthinput"}</definedName>
    <definedName name="t" localSheetId="24" hidden="1">{"Minpmon",#N/A,FALSE,"Monthinput"}</definedName>
    <definedName name="t" localSheetId="41" hidden="1">{"Minpmon",#N/A,FALSE,"Monthinput"}</definedName>
    <definedName name="t" hidden="1">{"Minpmon",#N/A,FALSE,"Monthinput"}</definedName>
    <definedName name="Tab25a" localSheetId="43">#REF!</definedName>
    <definedName name="Tab25a" localSheetId="45">#REF!</definedName>
    <definedName name="Tab25a" localSheetId="47">#REF!</definedName>
    <definedName name="Tab25a">#REF!</definedName>
    <definedName name="Tab25b" localSheetId="43">#REF!</definedName>
    <definedName name="Tab25b" localSheetId="45">#REF!</definedName>
    <definedName name="Tab25b" localSheetId="47">#REF!</definedName>
    <definedName name="Tab25b">#REF!</definedName>
    <definedName name="Tabe" localSheetId="43">#REF!</definedName>
    <definedName name="Tabe" localSheetId="45">#REF!</definedName>
    <definedName name="Tabe" localSheetId="47">#REF!</definedName>
    <definedName name="Tabe" localSheetId="21">#REF!</definedName>
    <definedName name="Tabe" localSheetId="24">#REF!</definedName>
    <definedName name="Tabe" localSheetId="41">#REF!</definedName>
    <definedName name="Tabe">#REF!</definedName>
    <definedName name="Table__47">[77]RED47!$A$1:$I$53</definedName>
    <definedName name="Table_2._Country_X___Public_Sector_Financing_1" localSheetId="43">#REF!</definedName>
    <definedName name="Table_2._Country_X___Public_Sector_Financing_1" localSheetId="45">#REF!</definedName>
    <definedName name="Table_2._Country_X___Public_Sector_Financing_1" localSheetId="47">#REF!</definedName>
    <definedName name="Table_2._Country_X___Public_Sector_Financing_1">#REF!</definedName>
    <definedName name="Table_3.5b" localSheetId="43">#REF!</definedName>
    <definedName name="Table_3.5b" localSheetId="45">#REF!</definedName>
    <definedName name="Table_3.5b" localSheetId="47">#REF!</definedName>
    <definedName name="Table_3.5b" localSheetId="21">#REF!</definedName>
    <definedName name="Table_3.5b" localSheetId="24">#REF!</definedName>
    <definedName name="Table_3.5b" localSheetId="41">#REF!</definedName>
    <definedName name="Table_3.5b">#REF!</definedName>
    <definedName name="Table_Template" localSheetId="43">#REF!</definedName>
    <definedName name="Table_Template" localSheetId="45">#REF!</definedName>
    <definedName name="Table_Template" localSheetId="47">#REF!</definedName>
    <definedName name="Table_Template">#REF!</definedName>
    <definedName name="table1" localSheetId="43">#REF!</definedName>
    <definedName name="table1" localSheetId="45">#REF!</definedName>
    <definedName name="table1" localSheetId="47">#REF!</definedName>
    <definedName name="table1" localSheetId="21">#REF!</definedName>
    <definedName name="table1" localSheetId="24">#REF!</definedName>
    <definedName name="Table1" localSheetId="32">#REF!</definedName>
    <definedName name="Table1" localSheetId="33">#REF!</definedName>
    <definedName name="Table1" localSheetId="34">#REF!</definedName>
    <definedName name="table1" localSheetId="41">#REF!</definedName>
    <definedName name="table1">#REF!</definedName>
    <definedName name="Table2" localSheetId="43">#REF!</definedName>
    <definedName name="Table2" localSheetId="45">#REF!</definedName>
    <definedName name="Table2" localSheetId="47">#REF!</definedName>
    <definedName name="Table2">#REF!</definedName>
    <definedName name="Table8">'[28]shared data'!$A$1:$E$32</definedName>
    <definedName name="TableA" localSheetId="43">#REF!</definedName>
    <definedName name="TableA" localSheetId="45">#REF!</definedName>
    <definedName name="TableA" localSheetId="47">#REF!</definedName>
    <definedName name="TableA">#REF!</definedName>
    <definedName name="TableB1" localSheetId="43">#REF!</definedName>
    <definedName name="TableB1" localSheetId="45">#REF!</definedName>
    <definedName name="TableB1" localSheetId="47">#REF!</definedName>
    <definedName name="TableB1">#REF!</definedName>
    <definedName name="TableB2" localSheetId="43">#REF!</definedName>
    <definedName name="TableB2" localSheetId="45">#REF!</definedName>
    <definedName name="TableB2" localSheetId="47">#REF!</definedName>
    <definedName name="TableB2">#REF!</definedName>
    <definedName name="TableB3" localSheetId="43">#REF!</definedName>
    <definedName name="TableB3" localSheetId="45">#REF!</definedName>
    <definedName name="TableB3" localSheetId="47">#REF!</definedName>
    <definedName name="TableB3">#REF!</definedName>
    <definedName name="TableC1" localSheetId="43">#REF!</definedName>
    <definedName name="TableC1" localSheetId="45">#REF!</definedName>
    <definedName name="TableC1" localSheetId="47">#REF!</definedName>
    <definedName name="TableC1">#REF!</definedName>
    <definedName name="TableC2" localSheetId="43">#REF!</definedName>
    <definedName name="TableC2" localSheetId="45">#REF!</definedName>
    <definedName name="TableC2" localSheetId="47">#REF!</definedName>
    <definedName name="TableC2">#REF!</definedName>
    <definedName name="TableC3" localSheetId="43">#REF!</definedName>
    <definedName name="TableC3" localSheetId="45">#REF!</definedName>
    <definedName name="TableC3" localSheetId="47">#REF!</definedName>
    <definedName name="TableC3">#REF!</definedName>
    <definedName name="TASA" localSheetId="43">#REF!</definedName>
    <definedName name="TASA" localSheetId="45">#REF!</definedName>
    <definedName name="TASA" localSheetId="47">#REF!</definedName>
    <definedName name="TASA" localSheetId="21">#REF!</definedName>
    <definedName name="TASA" localSheetId="24">#REF!</definedName>
    <definedName name="TASA" localSheetId="41">#REF!</definedName>
    <definedName name="TASA">#REF!</definedName>
    <definedName name="TASAS" localSheetId="43">#REF!</definedName>
    <definedName name="TASAS" localSheetId="45">#REF!</definedName>
    <definedName name="TASAS" localSheetId="47">#REF!</definedName>
    <definedName name="TASAS" localSheetId="21">#REF!</definedName>
    <definedName name="TASAS" localSheetId="24">#REF!</definedName>
    <definedName name="TASAS" localSheetId="41">#REF!</definedName>
    <definedName name="TASAS">#REF!</definedName>
    <definedName name="Tasas_Interes_06R">[78]A!$A$1:$T$54</definedName>
    <definedName name="tblChecks">[53]ErrCheck!$A$3:$E$5</definedName>
    <definedName name="tblLinks">[53]Links!$A$4:$F$33</definedName>
    <definedName name="tc">#VALUE!</definedName>
    <definedName name="TD" localSheetId="43">#REF!</definedName>
    <definedName name="TD" localSheetId="45">#REF!</definedName>
    <definedName name="TD" localSheetId="47">#REF!</definedName>
    <definedName name="TD" localSheetId="21">#REF!</definedName>
    <definedName name="TD" localSheetId="24">#REF!</definedName>
    <definedName name="TD" localSheetId="41">#REF!</definedName>
    <definedName name="TD">#REF!</definedName>
    <definedName name="TD1A" localSheetId="43">#REF!</definedName>
    <definedName name="TD1A" localSheetId="45">#REF!</definedName>
    <definedName name="TD1A" localSheetId="47">#REF!</definedName>
    <definedName name="TD1A" localSheetId="21">#REF!</definedName>
    <definedName name="TD1A" localSheetId="24">#REF!</definedName>
    <definedName name="TD1A" localSheetId="41">#REF!</definedName>
    <definedName name="TD1A">#REF!</definedName>
    <definedName name="teetwetw" localSheetId="43" hidden="1">#REF!</definedName>
    <definedName name="teetwetw" localSheetId="45" hidden="1">#REF!</definedName>
    <definedName name="teetwetw" localSheetId="47" hidden="1">#REF!</definedName>
    <definedName name="teetwetw" localSheetId="21" hidden="1">#REF!</definedName>
    <definedName name="teetwetw" localSheetId="24" hidden="1">#REF!</definedName>
    <definedName name="teetwetw" localSheetId="41" hidden="1">#REF!</definedName>
    <definedName name="teetwetw" hidden="1">#REF!</definedName>
    <definedName name="TELAS" localSheetId="43">#REF!</definedName>
    <definedName name="TELAS" localSheetId="45">#REF!</definedName>
    <definedName name="TELAS" localSheetId="47">#REF!</definedName>
    <definedName name="TELAS">#REF!</definedName>
    <definedName name="Template_Table" localSheetId="43">#REF!</definedName>
    <definedName name="Template_Table" localSheetId="45">#REF!</definedName>
    <definedName name="Template_Table" localSheetId="47">#REF!</definedName>
    <definedName name="Template_Table">#REF!</definedName>
    <definedName name="terte" localSheetId="43" hidden="1">#REF!</definedName>
    <definedName name="terte" localSheetId="45" hidden="1">#REF!</definedName>
    <definedName name="terte" localSheetId="47" hidden="1">#REF!</definedName>
    <definedName name="terte" localSheetId="21" hidden="1">#REF!</definedName>
    <definedName name="terte" localSheetId="24" hidden="1">#REF!</definedName>
    <definedName name="terte" localSheetId="41" hidden="1">#REF!</definedName>
    <definedName name="terte" hidden="1">#REF!</definedName>
    <definedName name="tete" localSheetId="43" hidden="1">#REF!</definedName>
    <definedName name="tete" localSheetId="45" hidden="1">#REF!</definedName>
    <definedName name="tete" localSheetId="47" hidden="1">#REF!</definedName>
    <definedName name="tete" localSheetId="21" hidden="1">#REF!</definedName>
    <definedName name="tete" localSheetId="24" hidden="1">#REF!</definedName>
    <definedName name="tete" localSheetId="41" hidden="1">#REF!</definedName>
    <definedName name="tete" hidden="1">#REF!</definedName>
    <definedName name="tetetwe" localSheetId="43" hidden="1">'[49]Fax a enviar'!#REF!</definedName>
    <definedName name="tetetwe" localSheetId="45" hidden="1">'[49]Fax a enviar'!#REF!</definedName>
    <definedName name="tetetwe" localSheetId="47" hidden="1">'[49]Fax a enviar'!#REF!</definedName>
    <definedName name="tetetwe" localSheetId="41" hidden="1">'[49]Fax a enviar'!#REF!</definedName>
    <definedName name="tetetwe" hidden="1">'[49]Fax a enviar'!#REF!</definedName>
    <definedName name="textToday" localSheetId="43">#REF!</definedName>
    <definedName name="textToday" localSheetId="45">#REF!</definedName>
    <definedName name="textToday" localSheetId="47">#REF!</definedName>
    <definedName name="textToday" localSheetId="21">#REF!</definedName>
    <definedName name="textToday" localSheetId="24">#REF!</definedName>
    <definedName name="textToday" localSheetId="41">#REF!</definedName>
    <definedName name="textToday">#REF!</definedName>
    <definedName name="TIPOCAMBIO" localSheetId="43">#REF!</definedName>
    <definedName name="TIPOCAMBIO" localSheetId="45">#REF!</definedName>
    <definedName name="TIPOCAMBIO" localSheetId="47">#REF!</definedName>
    <definedName name="TIPOCAMBIO">#REF!</definedName>
    <definedName name="TITLES" localSheetId="43">#REF!</definedName>
    <definedName name="TITLES" localSheetId="45">#REF!</definedName>
    <definedName name="TITLES" localSheetId="47">#REF!</definedName>
    <definedName name="TITLES">#REF!</definedName>
    <definedName name="tj" localSheetId="21" hidden="1">{"Riqfin97",#N/A,FALSE,"Tran";"Riqfinpro",#N/A,FALSE,"Tran"}</definedName>
    <definedName name="tj" localSheetId="24" hidden="1">{"Riqfin97",#N/A,FALSE,"Tran";"Riqfinpro",#N/A,FALSE,"Tran"}</definedName>
    <definedName name="tj" localSheetId="41" hidden="1">{"Riqfin97",#N/A,FALSE,"Tran";"Riqfinpro",#N/A,FALSE,"Tran"}</definedName>
    <definedName name="tj" hidden="1">{"Riqfin97",#N/A,FALSE,"Tran";"Riqfinpro",#N/A,FALSE,"Tran"}</definedName>
    <definedName name="tjutju" localSheetId="43" hidden="1">'[46]Fax a enviar'!#REF!</definedName>
    <definedName name="tjutju" localSheetId="45" hidden="1">'[46]Fax a enviar'!#REF!</definedName>
    <definedName name="tjutju" localSheetId="47" hidden="1">'[46]Fax a enviar'!#REF!</definedName>
    <definedName name="tjutju" localSheetId="41" hidden="1">'[46]Fax a enviar'!#REF!</definedName>
    <definedName name="tjutju" hidden="1">'[46]Fax a enviar'!#REF!</definedName>
    <definedName name="TM" localSheetId="43">#REF!</definedName>
    <definedName name="TM" localSheetId="45">#REF!</definedName>
    <definedName name="TM" localSheetId="47">#REF!</definedName>
    <definedName name="TM">#REF!</definedName>
    <definedName name="TM_D" localSheetId="43">#REF!</definedName>
    <definedName name="TM_D" localSheetId="45">#REF!</definedName>
    <definedName name="TM_D" localSheetId="47">#REF!</definedName>
    <definedName name="TM_D">#REF!</definedName>
    <definedName name="TM_DPCH" localSheetId="43">#REF!</definedName>
    <definedName name="TM_DPCH" localSheetId="45">#REF!</definedName>
    <definedName name="TM_DPCH" localSheetId="47">#REF!</definedName>
    <definedName name="TM_DPCH">#REF!</definedName>
    <definedName name="TM_R" localSheetId="43">#REF!</definedName>
    <definedName name="TM_R" localSheetId="45">#REF!</definedName>
    <definedName name="TM_R" localSheetId="47">#REF!</definedName>
    <definedName name="TM_R">#REF!</definedName>
    <definedName name="TM_RPCH" localSheetId="43">#REF!</definedName>
    <definedName name="TM_RPCH" localSheetId="45">#REF!</definedName>
    <definedName name="TM_RPCH" localSheetId="47">#REF!</definedName>
    <definedName name="TM_RPCH">#REF!</definedName>
    <definedName name="TMG" localSheetId="43">#REF!</definedName>
    <definedName name="TMG" localSheetId="45">#REF!</definedName>
    <definedName name="TMG" localSheetId="47">#REF!</definedName>
    <definedName name="TMG">#REF!</definedName>
    <definedName name="TMG_D">[42]Q5!$E$23:$AH$23</definedName>
    <definedName name="TMG_DPCH" localSheetId="43">#REF!</definedName>
    <definedName name="TMG_DPCH" localSheetId="45">#REF!</definedName>
    <definedName name="TMG_DPCH" localSheetId="47">#REF!</definedName>
    <definedName name="TMG_DPCH">#REF!</definedName>
    <definedName name="TMG_R" localSheetId="43">#REF!</definedName>
    <definedName name="TMG_R" localSheetId="45">#REF!</definedName>
    <definedName name="TMG_R" localSheetId="47">#REF!</definedName>
    <definedName name="TMG_R">#REF!</definedName>
    <definedName name="TMG_RPCH" localSheetId="43">#REF!</definedName>
    <definedName name="TMG_RPCH" localSheetId="45">#REF!</definedName>
    <definedName name="TMG_RPCH" localSheetId="47">#REF!</definedName>
    <definedName name="TMG_RPCH">#REF!</definedName>
    <definedName name="TMGO">#N/A</definedName>
    <definedName name="TMGO_D" localSheetId="43">#REF!</definedName>
    <definedName name="TMGO_D" localSheetId="45">#REF!</definedName>
    <definedName name="TMGO_D" localSheetId="47">#REF!</definedName>
    <definedName name="TMGO_D">#REF!</definedName>
    <definedName name="TMGO_DPCH" localSheetId="43">#REF!</definedName>
    <definedName name="TMGO_DPCH" localSheetId="45">#REF!</definedName>
    <definedName name="TMGO_DPCH" localSheetId="47">#REF!</definedName>
    <definedName name="TMGO_DPCH">#REF!</definedName>
    <definedName name="TMGO_R" localSheetId="43">#REF!</definedName>
    <definedName name="TMGO_R" localSheetId="45">#REF!</definedName>
    <definedName name="TMGO_R" localSheetId="47">#REF!</definedName>
    <definedName name="TMGO_R">#REF!</definedName>
    <definedName name="TMGO_RPCH" localSheetId="43">#REF!</definedName>
    <definedName name="TMGO_RPCH" localSheetId="45">#REF!</definedName>
    <definedName name="TMGO_RPCH" localSheetId="47">#REF!</definedName>
    <definedName name="TMGO_RPCH">#REF!</definedName>
    <definedName name="TMGXO" localSheetId="43">#REF!</definedName>
    <definedName name="TMGXO" localSheetId="45">#REF!</definedName>
    <definedName name="TMGXO" localSheetId="47">#REF!</definedName>
    <definedName name="TMGXO">#REF!</definedName>
    <definedName name="TMGXO_D" localSheetId="43">#REF!</definedName>
    <definedName name="TMGXO_D" localSheetId="45">#REF!</definedName>
    <definedName name="TMGXO_D" localSheetId="47">#REF!</definedName>
    <definedName name="TMGXO_D">#REF!</definedName>
    <definedName name="TMGXO_DPCH" localSheetId="43">#REF!</definedName>
    <definedName name="TMGXO_DPCH" localSheetId="45">#REF!</definedName>
    <definedName name="TMGXO_DPCH" localSheetId="47">#REF!</definedName>
    <definedName name="TMGXO_DPCH">#REF!</definedName>
    <definedName name="TMGXO_R" localSheetId="43">#REF!</definedName>
    <definedName name="TMGXO_R" localSheetId="45">#REF!</definedName>
    <definedName name="TMGXO_R" localSheetId="47">#REF!</definedName>
    <definedName name="TMGXO_R">#REF!</definedName>
    <definedName name="TMGXO_RPCH" localSheetId="43">#REF!</definedName>
    <definedName name="TMGXO_RPCH" localSheetId="45">#REF!</definedName>
    <definedName name="TMGXO_RPCH" localSheetId="47">#REF!</definedName>
    <definedName name="TMGXO_RPCH">#REF!</definedName>
    <definedName name="TMS" localSheetId="43">#REF!</definedName>
    <definedName name="TMS" localSheetId="45">#REF!</definedName>
    <definedName name="TMS" localSheetId="47">#REF!</definedName>
    <definedName name="TMS">#REF!</definedName>
    <definedName name="TOC" localSheetId="43">#REF!</definedName>
    <definedName name="TOC" localSheetId="45">#REF!</definedName>
    <definedName name="TOC" localSheetId="47">#REF!</definedName>
    <definedName name="TOC" localSheetId="21">#REF!</definedName>
    <definedName name="TOC" localSheetId="24">#REF!</definedName>
    <definedName name="TOC" localSheetId="32">#REF!</definedName>
    <definedName name="TOC" localSheetId="33">#REF!</definedName>
    <definedName name="TOC" localSheetId="34">#REF!</definedName>
    <definedName name="TOC" localSheetId="41">#REF!</definedName>
    <definedName name="TOC">#REF!</definedName>
    <definedName name="TODO">[79]BCC!$A$1:$N$821,[79]BCC!$A$822:$N$1624</definedName>
    <definedName name="TOT00" localSheetId="43">#REF!</definedName>
    <definedName name="TOT00" localSheetId="45">#REF!</definedName>
    <definedName name="TOT00" localSheetId="47">#REF!</definedName>
    <definedName name="TOT00" localSheetId="21">#REF!</definedName>
    <definedName name="TOT00" localSheetId="24">#REF!</definedName>
    <definedName name="TOT00" localSheetId="41">#REF!</definedName>
    <definedName name="TOT00">#REF!</definedName>
    <definedName name="TOTAL" localSheetId="43">#REF!</definedName>
    <definedName name="TOTAL" localSheetId="45">#REF!</definedName>
    <definedName name="TOTAL" localSheetId="47">#REF!</definedName>
    <definedName name="TOTAL" localSheetId="21">#REF!</definedName>
    <definedName name="TOTAL" localSheetId="24">#REF!</definedName>
    <definedName name="TOTAL" localSheetId="41">#REF!</definedName>
    <definedName name="TOTAL">#REF!</definedName>
    <definedName name="Trade" localSheetId="43">#REF!</definedName>
    <definedName name="Trade" localSheetId="45">#REF!</definedName>
    <definedName name="Trade" localSheetId="47">#REF!</definedName>
    <definedName name="Trade">#REF!</definedName>
    <definedName name="TRADE3" localSheetId="43">[17]Trade!#REF!</definedName>
    <definedName name="TRADE3" localSheetId="45">[17]Trade!#REF!</definedName>
    <definedName name="TRADE3" localSheetId="47">[17]Trade!#REF!</definedName>
    <definedName name="TRADE3">[17]Trade!#REF!</definedName>
    <definedName name="TransChoice" localSheetId="43">OFFSET(TransList,0,0,COUNTA(TransList),1)</definedName>
    <definedName name="TransChoice" localSheetId="45">OFFSET(TransList,0,0,COUNTA(TransList),1)</definedName>
    <definedName name="TransChoice" localSheetId="47">OFFSET(TransList,0,0,COUNTA(TransList),1)</definedName>
    <definedName name="TransChoice" localSheetId="21">OFFSET(TransList,0,0,COUNTA(TransList),1)</definedName>
    <definedName name="TransChoice" localSheetId="24">OFFSET(TransList,0,0,COUNTA(TransList),1)</definedName>
    <definedName name="TransChoice" localSheetId="41">OFFSET(TransList,0,0,COUNTA(TransList),1)</definedName>
    <definedName name="TransChoice">OFFSET(TransList,0,0,COUNTA(TransList),1)</definedName>
    <definedName name="trert" localSheetId="43" hidden="1">'[49]Fax a enviar'!#REF!</definedName>
    <definedName name="trert" localSheetId="45" hidden="1">'[49]Fax a enviar'!#REF!</definedName>
    <definedName name="trert" localSheetId="47" hidden="1">'[49]Fax a enviar'!#REF!</definedName>
    <definedName name="trert" localSheetId="24" hidden="1">'[49]Fax a enviar'!#REF!</definedName>
    <definedName name="trert" localSheetId="41" hidden="1">'[49]Fax a enviar'!#REF!</definedName>
    <definedName name="trert" hidden="1">'[49]Fax a enviar'!#REF!</definedName>
    <definedName name="TRIGO" localSheetId="43">#REF!</definedName>
    <definedName name="TRIGO" localSheetId="45">#REF!</definedName>
    <definedName name="TRIGO" localSheetId="47">#REF!</definedName>
    <definedName name="TRIGO">#REF!</definedName>
    <definedName name="Trim">[65]Codigos!$A$5:$E$11</definedName>
    <definedName name="trrtr" localSheetId="43" hidden="1">#REF!</definedName>
    <definedName name="trrtr" localSheetId="45" hidden="1">#REF!</definedName>
    <definedName name="trrtr" localSheetId="47" hidden="1">#REF!</definedName>
    <definedName name="trrtr" localSheetId="21" hidden="1">#REF!</definedName>
    <definedName name="trrtr" localSheetId="24" hidden="1">#REF!</definedName>
    <definedName name="trrtr" localSheetId="41" hidden="1">#REF!</definedName>
    <definedName name="trrtr" hidden="1">#REF!</definedName>
    <definedName name="trtert" localSheetId="43" hidden="1">'[49]Fax a enviar'!#REF!</definedName>
    <definedName name="trtert" localSheetId="45" hidden="1">'[49]Fax a enviar'!#REF!</definedName>
    <definedName name="trtert" localSheetId="47" hidden="1">'[49]Fax a enviar'!#REF!</definedName>
    <definedName name="trtert" localSheetId="24" hidden="1">'[49]Fax a enviar'!#REF!</definedName>
    <definedName name="trtert" localSheetId="41" hidden="1">'[49]Fax a enviar'!#REF!</definedName>
    <definedName name="trtert" hidden="1">'[49]Fax a enviar'!#REF!</definedName>
    <definedName name="trtr" localSheetId="43" hidden="1">'[49]Fax a enviar'!#REF!</definedName>
    <definedName name="trtr" localSheetId="45" hidden="1">'[49]Fax a enviar'!#REF!</definedName>
    <definedName name="trtr" localSheetId="47" hidden="1">'[49]Fax a enviar'!#REF!</definedName>
    <definedName name="trtr" localSheetId="24" hidden="1">'[49]Fax a enviar'!#REF!</definedName>
    <definedName name="trtr" localSheetId="41" hidden="1">'[49]Fax a enviar'!#REF!</definedName>
    <definedName name="trtr" hidden="1">'[49]Fax a enviar'!#REF!</definedName>
    <definedName name="tt" localSheetId="43">#REF!</definedName>
    <definedName name="tt" localSheetId="45">#REF!</definedName>
    <definedName name="tt" localSheetId="47">#REF!</definedName>
    <definedName name="tt" localSheetId="21">#REF!</definedName>
    <definedName name="tt" localSheetId="24">#REF!</definedName>
    <definedName name="tt" localSheetId="41">#REF!</definedName>
    <definedName name="tt">#REF!</definedName>
    <definedName name="tta" localSheetId="43">#REF!</definedName>
    <definedName name="tta" localSheetId="45">#REF!</definedName>
    <definedName name="tta" localSheetId="47">#REF!</definedName>
    <definedName name="tta" localSheetId="21">#REF!</definedName>
    <definedName name="tta" localSheetId="24">#REF!</definedName>
    <definedName name="tta" localSheetId="41">#REF!</definedName>
    <definedName name="tta">#REF!</definedName>
    <definedName name="ttaa" localSheetId="43">#REF!</definedName>
    <definedName name="ttaa" localSheetId="45">#REF!</definedName>
    <definedName name="ttaa" localSheetId="47">#REF!</definedName>
    <definedName name="ttaa" localSheetId="21">#REF!</definedName>
    <definedName name="ttaa" localSheetId="24">#REF!</definedName>
    <definedName name="ttaa" localSheetId="41">#REF!</definedName>
    <definedName name="ttaa">#REF!</definedName>
    <definedName name="ttetet" localSheetId="43" hidden="1">'[49]Fax a enviar'!#REF!</definedName>
    <definedName name="ttetet" localSheetId="45" hidden="1">'[49]Fax a enviar'!#REF!</definedName>
    <definedName name="ttetet" localSheetId="47" hidden="1">'[49]Fax a enviar'!#REF!</definedName>
    <definedName name="ttetet" localSheetId="24" hidden="1">'[49]Fax a enviar'!#REF!</definedName>
    <definedName name="ttetet" localSheetId="41" hidden="1">'[49]Fax a enviar'!#REF!</definedName>
    <definedName name="ttetet" hidden="1">'[49]Fax a enviar'!#REF!</definedName>
    <definedName name="ttt" localSheetId="43" hidden="1">'[46]Fax a enviar'!#REF!</definedName>
    <definedName name="ttt" localSheetId="45" hidden="1">'[46]Fax a enviar'!#REF!</definedName>
    <definedName name="ttt" localSheetId="47" hidden="1">'[46]Fax a enviar'!#REF!</definedName>
    <definedName name="ttt" localSheetId="24" hidden="1">'[46]Fax a enviar'!#REF!</definedName>
    <definedName name="ttt" localSheetId="41" hidden="1">'[46]Fax a enviar'!#REF!</definedName>
    <definedName name="ttt" hidden="1">'[46]Fax a enviar'!#REF!</definedName>
    <definedName name="tttt" localSheetId="21" hidden="1">{"Tab1",#N/A,FALSE,"P";"Tab2",#N/A,FALSE,"P"}</definedName>
    <definedName name="tttt" localSheetId="24" hidden="1">{"Tab1",#N/A,FALSE,"P";"Tab2",#N/A,FALSE,"P"}</definedName>
    <definedName name="tttt" localSheetId="41" hidden="1">{"Tab1",#N/A,FALSE,"P";"Tab2",#N/A,FALSE,"P"}</definedName>
    <definedName name="tttt" hidden="1">{"Tab1",#N/A,FALSE,"P";"Tab2",#N/A,FALSE,"P"}</definedName>
    <definedName name="ttttt" localSheetId="43" hidden="1">[64]M!#REF!</definedName>
    <definedName name="ttttt" localSheetId="45" hidden="1">[64]M!#REF!</definedName>
    <definedName name="ttttt" localSheetId="47" hidden="1">[64]M!#REF!</definedName>
    <definedName name="ttttt" localSheetId="41" hidden="1">[64]M!#REF!</definedName>
    <definedName name="ttttt" hidden="1">[64]M!#REF!</definedName>
    <definedName name="twetwee" localSheetId="43" hidden="1">#REF!</definedName>
    <definedName name="twetwee" localSheetId="45" hidden="1">#REF!</definedName>
    <definedName name="twetwee" localSheetId="47" hidden="1">#REF!</definedName>
    <definedName name="twetwee" localSheetId="21" hidden="1">#REF!</definedName>
    <definedName name="twetwee" localSheetId="24" hidden="1">#REF!</definedName>
    <definedName name="twetwee" localSheetId="41" hidden="1">#REF!</definedName>
    <definedName name="twetwee" hidden="1">#REF!</definedName>
    <definedName name="TX" localSheetId="43">#REF!</definedName>
    <definedName name="TX" localSheetId="45">#REF!</definedName>
    <definedName name="TX" localSheetId="47">#REF!</definedName>
    <definedName name="TX">#REF!</definedName>
    <definedName name="TX_D" localSheetId="43">#REF!</definedName>
    <definedName name="TX_D" localSheetId="45">#REF!</definedName>
    <definedName name="TX_D" localSheetId="47">#REF!</definedName>
    <definedName name="TX_D">#REF!</definedName>
    <definedName name="TX_DPCH" localSheetId="43">#REF!</definedName>
    <definedName name="TX_DPCH" localSheetId="45">#REF!</definedName>
    <definedName name="TX_DPCH" localSheetId="47">#REF!</definedName>
    <definedName name="TX_DPCH">#REF!</definedName>
    <definedName name="TX_R" localSheetId="43">#REF!</definedName>
    <definedName name="TX_R" localSheetId="45">#REF!</definedName>
    <definedName name="TX_R" localSheetId="47">#REF!</definedName>
    <definedName name="TX_R">#REF!</definedName>
    <definedName name="TX_RPCH" localSheetId="43">#REF!</definedName>
    <definedName name="TX_RPCH" localSheetId="45">#REF!</definedName>
    <definedName name="TX_RPCH" localSheetId="47">#REF!</definedName>
    <definedName name="TX_RPCH">#REF!</definedName>
    <definedName name="TXG" localSheetId="43">#REF!</definedName>
    <definedName name="TXG" localSheetId="45">#REF!</definedName>
    <definedName name="TXG" localSheetId="47">#REF!</definedName>
    <definedName name="TXG">#REF!</definedName>
    <definedName name="TXG_D">#N/A</definedName>
    <definedName name="TXG_DPCH" localSheetId="43">#REF!</definedName>
    <definedName name="TXG_DPCH" localSheetId="45">#REF!</definedName>
    <definedName name="TXG_DPCH" localSheetId="47">#REF!</definedName>
    <definedName name="TXG_DPCH">#REF!</definedName>
    <definedName name="TXG_R" localSheetId="43">#REF!</definedName>
    <definedName name="TXG_R" localSheetId="45">#REF!</definedName>
    <definedName name="TXG_R" localSheetId="47">#REF!</definedName>
    <definedName name="TXG_R">#REF!</definedName>
    <definedName name="TXG_RPCH" localSheetId="43">#REF!</definedName>
    <definedName name="TXG_RPCH" localSheetId="45">#REF!</definedName>
    <definedName name="TXG_RPCH" localSheetId="47">#REF!</definedName>
    <definedName name="TXG_RPCH">#REF!</definedName>
    <definedName name="TXGO">#N/A</definedName>
    <definedName name="TXGO_D" localSheetId="43">#REF!</definedName>
    <definedName name="TXGO_D" localSheetId="45">#REF!</definedName>
    <definedName name="TXGO_D" localSheetId="47">#REF!</definedName>
    <definedName name="TXGO_D">#REF!</definedName>
    <definedName name="TXGO_DPCH" localSheetId="43">#REF!</definedName>
    <definedName name="TXGO_DPCH" localSheetId="45">#REF!</definedName>
    <definedName name="TXGO_DPCH" localSheetId="47">#REF!</definedName>
    <definedName name="TXGO_DPCH">#REF!</definedName>
    <definedName name="TXGO_R" localSheetId="43">#REF!</definedName>
    <definedName name="TXGO_R" localSheetId="45">#REF!</definedName>
    <definedName name="TXGO_R" localSheetId="47">#REF!</definedName>
    <definedName name="TXGO_R">#REF!</definedName>
    <definedName name="TXGO_RPCH" localSheetId="43">#REF!</definedName>
    <definedName name="TXGO_RPCH" localSheetId="45">#REF!</definedName>
    <definedName name="TXGO_RPCH" localSheetId="47">#REF!</definedName>
    <definedName name="TXGO_RPCH">#REF!</definedName>
    <definedName name="TXGXO" localSheetId="43">#REF!</definedName>
    <definedName name="TXGXO" localSheetId="45">#REF!</definedName>
    <definedName name="TXGXO" localSheetId="47">#REF!</definedName>
    <definedName name="TXGXO">#REF!</definedName>
    <definedName name="TXGXO_D" localSheetId="43">#REF!</definedName>
    <definedName name="TXGXO_D" localSheetId="45">#REF!</definedName>
    <definedName name="TXGXO_D" localSheetId="47">#REF!</definedName>
    <definedName name="TXGXO_D">#REF!</definedName>
    <definedName name="TXGXO_DPCH" localSheetId="43">#REF!</definedName>
    <definedName name="TXGXO_DPCH" localSheetId="45">#REF!</definedName>
    <definedName name="TXGXO_DPCH" localSheetId="47">#REF!</definedName>
    <definedName name="TXGXO_DPCH">#REF!</definedName>
    <definedName name="TXGXO_R" localSheetId="43">#REF!</definedName>
    <definedName name="TXGXO_R" localSheetId="45">#REF!</definedName>
    <definedName name="TXGXO_R" localSheetId="47">#REF!</definedName>
    <definedName name="TXGXO_R">#REF!</definedName>
    <definedName name="TXGXO_RPCH" localSheetId="43">#REF!</definedName>
    <definedName name="TXGXO_RPCH" localSheetId="45">#REF!</definedName>
    <definedName name="TXGXO_RPCH" localSheetId="47">#REF!</definedName>
    <definedName name="TXGXO_RPCH">#REF!</definedName>
    <definedName name="TXS" localSheetId="43">#REF!</definedName>
    <definedName name="TXS" localSheetId="45">#REF!</definedName>
    <definedName name="TXS" localSheetId="47">#REF!</definedName>
    <definedName name="TXS">#REF!</definedName>
    <definedName name="ty" localSheetId="21" hidden="1">{"Riqfin97",#N/A,FALSE,"Tran";"Riqfinpro",#N/A,FALSE,"Tran"}</definedName>
    <definedName name="ty" localSheetId="24" hidden="1">{"Riqfin97",#N/A,FALSE,"Tran";"Riqfinpro",#N/A,FALSE,"Tran"}</definedName>
    <definedName name="ty" localSheetId="41" hidden="1">{"Riqfin97",#N/A,FALSE,"Tran";"Riqfinpro",#N/A,FALSE,"Tran"}</definedName>
    <definedName name="ty" hidden="1">{"Riqfin97",#N/A,FALSE,"Tran";"Riqfinpro",#N/A,FALSE,"Tran"}</definedName>
    <definedName name="UAED" localSheetId="43">#REF!</definedName>
    <definedName name="UAED" localSheetId="45">#REF!</definedName>
    <definedName name="UAED" localSheetId="47">#REF!</definedName>
    <definedName name="UAED" localSheetId="21">#REF!</definedName>
    <definedName name="UAED" localSheetId="24">#REF!</definedName>
    <definedName name="UAED" localSheetId="41">#REF!</definedName>
    <definedName name="UAED">#REF!</definedName>
    <definedName name="UAED1" localSheetId="43">#REF!</definedName>
    <definedName name="UAED1" localSheetId="45">#REF!</definedName>
    <definedName name="UAED1" localSheetId="47">#REF!</definedName>
    <definedName name="UAED1" localSheetId="21">#REF!</definedName>
    <definedName name="UAED1" localSheetId="24">#REF!</definedName>
    <definedName name="UAED1" localSheetId="41">#REF!</definedName>
    <definedName name="UAED1">#REF!</definedName>
    <definedName name="UC" localSheetId="43">#REF!</definedName>
    <definedName name="UC" localSheetId="45">#REF!</definedName>
    <definedName name="UC" localSheetId="47">#REF!</definedName>
    <definedName name="UC" localSheetId="21">#REF!</definedName>
    <definedName name="UC" localSheetId="24">#REF!</definedName>
    <definedName name="UC" localSheetId="41">#REF!</definedName>
    <definedName name="UC">#REF!</definedName>
    <definedName name="UC1A" localSheetId="43">#REF!</definedName>
    <definedName name="UC1A" localSheetId="45">#REF!</definedName>
    <definedName name="UC1A" localSheetId="47">#REF!</definedName>
    <definedName name="UC1A" localSheetId="21">#REF!</definedName>
    <definedName name="UC1A" localSheetId="24">#REF!</definedName>
    <definedName name="UC1A" localSheetId="41">#REF!</definedName>
    <definedName name="UC1A">#REF!</definedName>
    <definedName name="UHLKJH" localSheetId="21" hidden="1">{FALSE,FALSE,-1.25,-15.5,484.5,276.75,FALSE,FALSE,TRUE,TRUE,0,12,#N/A,46,#N/A,2.93460490463215,15.35,1,FALSE,FALSE,3,TRUE,1,FALSE,100,"Swvu.PLA1.","ACwvu.PLA1.",#N/A,FALSE,FALSE,0,0,0,0,2,"","",TRUE,TRUE,FALSE,FALSE,1,60,#N/A,#N/A,FALSE,FALSE,FALSE,FALSE,FALSE,FALSE,FALSE,9,65532,65532,FALSE,FALSE,TRUE,TRUE,TRUE}</definedName>
    <definedName name="UHLKJH" localSheetId="24" hidden="1">{FALSE,FALSE,-1.25,-15.5,484.5,276.75,FALSE,FALSE,TRUE,TRUE,0,12,#N/A,46,#N/A,2.93460490463215,15.35,1,FALSE,FALSE,3,TRUE,1,FALSE,100,"Swvu.PLA1.","ACwvu.PLA1.",#N/A,FALSE,FALSE,0,0,0,0,2,"","",TRUE,TRUE,FALSE,FALSE,1,60,#N/A,#N/A,FALSE,FALSE,FALSE,FALSE,FALSE,FALSE,FALSE,9,65532,65532,FALSE,FALSE,TRUE,TRUE,TRUE}</definedName>
    <definedName name="UHLKJH" localSheetId="41"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nemp_96Q3" localSheetId="43">#REF!</definedName>
    <definedName name="unemp_96Q3" localSheetId="45">#REF!</definedName>
    <definedName name="unemp_96Q3" localSheetId="47">#REF!</definedName>
    <definedName name="unemp_96Q3">#REF!</definedName>
    <definedName name="unemp_96Q4" localSheetId="43">#REF!</definedName>
    <definedName name="unemp_96Q4" localSheetId="45">#REF!</definedName>
    <definedName name="unemp_96Q4" localSheetId="47">#REF!</definedName>
    <definedName name="unemp_96Q4">#REF!</definedName>
    <definedName name="unemp_97Q1" localSheetId="43">#REF!</definedName>
    <definedName name="unemp_97Q1" localSheetId="45">#REF!</definedName>
    <definedName name="unemp_97Q1" localSheetId="47">#REF!</definedName>
    <definedName name="unemp_97Q1">#REF!</definedName>
    <definedName name="unemp_97Q2" localSheetId="43">#REF!</definedName>
    <definedName name="unemp_97Q2" localSheetId="45">#REF!</definedName>
    <definedName name="unemp_97Q2" localSheetId="47">#REF!</definedName>
    <definedName name="unemp_97Q2">#REF!</definedName>
    <definedName name="unemp_nat" localSheetId="43">#REF!</definedName>
    <definedName name="unemp_nat" localSheetId="45">#REF!</definedName>
    <definedName name="unemp_nat" localSheetId="47">#REF!</definedName>
    <definedName name="unemp_nat">#REF!</definedName>
    <definedName name="unemp_urbrural" localSheetId="43">#REF!</definedName>
    <definedName name="unemp_urbrural" localSheetId="45">#REF!</definedName>
    <definedName name="unemp_urbrural" localSheetId="47">#REF!</definedName>
    <definedName name="unemp_urbrural">#REF!</definedName>
    <definedName name="UnitsLabel" localSheetId="43">#REF!</definedName>
    <definedName name="UnitsLabel" localSheetId="45">#REF!</definedName>
    <definedName name="UnitsLabel" localSheetId="47">#REF!</definedName>
    <definedName name="UnitsLabel" localSheetId="21">#REF!</definedName>
    <definedName name="UnitsLabel" localSheetId="24">#REF!</definedName>
    <definedName name="UnitsLabel" localSheetId="41">#REF!</definedName>
    <definedName name="UnitsLabel">#REF!</definedName>
    <definedName name="US_1" localSheetId="43">OFFSET(#REF!,0,0,COUNT(#REF!),1)</definedName>
    <definedName name="US_1" localSheetId="45">OFFSET(#REF!,0,0,COUNT(#REF!),1)</definedName>
    <definedName name="US_1" localSheetId="47">OFFSET(#REF!,0,0,COUNT(#REF!),1)</definedName>
    <definedName name="US_1" localSheetId="21">OFFSET(#REF!,0,0,COUNT(#REF!),1)</definedName>
    <definedName name="US_1" localSheetId="24">OFFSET(#REF!,0,0,COUNT(#REF!),1)</definedName>
    <definedName name="US_1" localSheetId="41">OFFSET(#REF!,0,0,COUNT(#REF!),1)</definedName>
    <definedName name="US_1">OFFSET(#REF!,0,0,COUNT(#REF!),1)</definedName>
    <definedName name="US_2" localSheetId="43">OFFSET(#REF!,0,0,COUNT(#REF!),1)</definedName>
    <definedName name="US_2" localSheetId="45">OFFSET(#REF!,0,0,COUNT(#REF!),1)</definedName>
    <definedName name="US_2" localSheetId="47">OFFSET(#REF!,0,0,COUNT(#REF!),1)</definedName>
    <definedName name="US_2" localSheetId="21">OFFSET(#REF!,0,0,COUNT(#REF!),1)</definedName>
    <definedName name="US_2" localSheetId="24">OFFSET(#REF!,0,0,COUNT(#REF!),1)</definedName>
    <definedName name="US_2" localSheetId="41">OFFSET(#REF!,0,0,COUNT(#REF!),1)</definedName>
    <definedName name="US_2">OFFSET(#REF!,0,0,COUNT(#REF!),1)</definedName>
    <definedName name="USavg" localSheetId="43">OFFSET(#REF!,0,0,COUNT(#REF!),1)</definedName>
    <definedName name="USavg" localSheetId="45">OFFSET(#REF!,0,0,COUNT(#REF!),1)</definedName>
    <definedName name="USavg" localSheetId="47">OFFSET(#REF!,0,0,COUNT(#REF!),1)</definedName>
    <definedName name="USavg" localSheetId="21">OFFSET(#REF!,0,0,COUNT(#REF!),1)</definedName>
    <definedName name="USavg" localSheetId="24">OFFSET(#REF!,0,0,COUNT(#REF!),1)</definedName>
    <definedName name="USavg" localSheetId="41">OFFSET(#REF!,0,0,COUNT(#REF!),1)</definedName>
    <definedName name="USavg">OFFSET(#REF!,0,0,COUNT(#REF!),1)</definedName>
    <definedName name="USCRUDE87" localSheetId="43">#REF!</definedName>
    <definedName name="USCRUDE87" localSheetId="45">#REF!</definedName>
    <definedName name="USCRUDE87" localSheetId="47">#REF!</definedName>
    <definedName name="USCRUDE87" localSheetId="21">#REF!</definedName>
    <definedName name="USCRUDE87" localSheetId="24">#REF!</definedName>
    <definedName name="USCRUDE87" localSheetId="41">#REF!</definedName>
    <definedName name="USCRUDE87">#REF!</definedName>
    <definedName name="USCRUDE88" localSheetId="43">#REF!</definedName>
    <definedName name="USCRUDE88" localSheetId="45">#REF!</definedName>
    <definedName name="USCRUDE88" localSheetId="47">#REF!</definedName>
    <definedName name="USCRUDE88" localSheetId="21">#REF!</definedName>
    <definedName name="USCRUDE88" localSheetId="24">#REF!</definedName>
    <definedName name="USCRUDE88" localSheetId="41">#REF!</definedName>
    <definedName name="USCRUDE88">#REF!</definedName>
    <definedName name="USDIST87" localSheetId="43">#REF!</definedName>
    <definedName name="USDIST87" localSheetId="45">#REF!</definedName>
    <definedName name="USDIST87" localSheetId="47">#REF!</definedName>
    <definedName name="USDIST87" localSheetId="21">#REF!</definedName>
    <definedName name="USDIST87" localSheetId="24">#REF!</definedName>
    <definedName name="USDIST87" localSheetId="41">#REF!</definedName>
    <definedName name="USDIST87">#REF!</definedName>
    <definedName name="USDIST88" localSheetId="43">#REF!</definedName>
    <definedName name="USDIST88" localSheetId="45">#REF!</definedName>
    <definedName name="USDIST88" localSheetId="47">#REF!</definedName>
    <definedName name="USDIST88" localSheetId="21">#REF!</definedName>
    <definedName name="USDIST88" localSheetId="24">#REF!</definedName>
    <definedName name="USDIST88" localSheetId="41">#REF!</definedName>
    <definedName name="USDIST88">#REF!</definedName>
    <definedName name="USDSR" localSheetId="43">#REF!</definedName>
    <definedName name="USDSR" localSheetId="45">#REF!</definedName>
    <definedName name="USDSR" localSheetId="47">#REF!</definedName>
    <definedName name="USDSR">#REF!</definedName>
    <definedName name="USMG87" localSheetId="43">#REF!</definedName>
    <definedName name="USMG87" localSheetId="45">#REF!</definedName>
    <definedName name="USMG87" localSheetId="47">#REF!</definedName>
    <definedName name="USMG87" localSheetId="21">#REF!</definedName>
    <definedName name="USMG87" localSheetId="24">#REF!</definedName>
    <definedName name="USMG87" localSheetId="41">#REF!</definedName>
    <definedName name="USMG87">#REF!</definedName>
    <definedName name="USMG88" localSheetId="43">#REF!</definedName>
    <definedName name="USMG88" localSheetId="45">#REF!</definedName>
    <definedName name="USMG88" localSheetId="47">#REF!</definedName>
    <definedName name="USMG88" localSheetId="21">#REF!</definedName>
    <definedName name="USMG88" localSheetId="24">#REF!</definedName>
    <definedName name="USMG88" localSheetId="41">#REF!</definedName>
    <definedName name="USMG88">#REF!</definedName>
    <definedName name="USmin" localSheetId="43">OFFSET(#REF!,0,0,COUNT(#REF!),1)</definedName>
    <definedName name="USmin" localSheetId="45">OFFSET(#REF!,0,0,COUNT(#REF!),1)</definedName>
    <definedName name="USmin" localSheetId="47">OFFSET(#REF!,0,0,COUNT(#REF!),1)</definedName>
    <definedName name="USmin" localSheetId="21">OFFSET(#REF!,0,0,COUNT(#REF!),1)</definedName>
    <definedName name="USmin" localSheetId="24">OFFSET(#REF!,0,0,COUNT(#REF!),1)</definedName>
    <definedName name="USmin" localSheetId="41">OFFSET(#REF!,0,0,COUNT(#REF!),1)</definedName>
    <definedName name="USmin">OFFSET(#REF!,0,0,COUNT(#REF!),1)</definedName>
    <definedName name="USPROD87" localSheetId="43">#REF!</definedName>
    <definedName name="USPROD87" localSheetId="45">#REF!</definedName>
    <definedName name="USPROD87" localSheetId="47">#REF!</definedName>
    <definedName name="USPROD87" localSheetId="21">#REF!</definedName>
    <definedName name="USPROD87" localSheetId="24">#REF!</definedName>
    <definedName name="USPROD87" localSheetId="41">#REF!</definedName>
    <definedName name="USPROD87">#REF!</definedName>
    <definedName name="USPROD88" localSheetId="43">#REF!</definedName>
    <definedName name="USPROD88" localSheetId="45">#REF!</definedName>
    <definedName name="USPROD88" localSheetId="47">#REF!</definedName>
    <definedName name="USPROD88" localSheetId="21">#REF!</definedName>
    <definedName name="USPROD88" localSheetId="24">#REF!</definedName>
    <definedName name="USPROD88" localSheetId="41">#REF!</definedName>
    <definedName name="USPROD88">#REF!</definedName>
    <definedName name="USRFO87" localSheetId="43">#REF!</definedName>
    <definedName name="USRFO87" localSheetId="45">#REF!</definedName>
    <definedName name="USRFO87" localSheetId="47">#REF!</definedName>
    <definedName name="USRFO87" localSheetId="21">#REF!</definedName>
    <definedName name="USRFO87" localSheetId="24">#REF!</definedName>
    <definedName name="USRFO87" localSheetId="41">#REF!</definedName>
    <definedName name="USRFO87">#REF!</definedName>
    <definedName name="USRFO88" localSheetId="43">#REF!</definedName>
    <definedName name="USRFO88" localSheetId="45">#REF!</definedName>
    <definedName name="USRFO88" localSheetId="47">#REF!</definedName>
    <definedName name="USRFO88" localSheetId="21">#REF!</definedName>
    <definedName name="USRFO88" localSheetId="24">#REF!</definedName>
    <definedName name="USRFO88" localSheetId="41">#REF!</definedName>
    <definedName name="USRFO88">#REF!</definedName>
    <definedName name="USrng" localSheetId="43">OFFSET(#REF!,0,0,COUNT(#REF!),1)</definedName>
    <definedName name="USrng" localSheetId="45">OFFSET(#REF!,0,0,COUNT(#REF!),1)</definedName>
    <definedName name="USrng" localSheetId="47">OFFSET(#REF!,0,0,COUNT(#REF!),1)</definedName>
    <definedName name="USrng" localSheetId="21">OFFSET(#REF!,0,0,COUNT(#REF!),1)</definedName>
    <definedName name="USrng" localSheetId="24">OFFSET(#REF!,0,0,COUNT(#REF!),1)</definedName>
    <definedName name="USrng" localSheetId="41">OFFSET(#REF!,0,0,COUNT(#REF!),1)</definedName>
    <definedName name="USrng">OFFSET(#REF!,0,0,COUNT(#REF!),1)</definedName>
    <definedName name="USSR" localSheetId="43">#REF!</definedName>
    <definedName name="USSR" localSheetId="45">#REF!</definedName>
    <definedName name="USSR" localSheetId="47">#REF!</definedName>
    <definedName name="USSR" localSheetId="21">#REF!</definedName>
    <definedName name="USSR" localSheetId="24">#REF!</definedName>
    <definedName name="USSR" localSheetId="41">#REF!</definedName>
    <definedName name="USSR">#REF!</definedName>
    <definedName name="USTOT87" localSheetId="43">#REF!</definedName>
    <definedName name="USTOT87" localSheetId="45">#REF!</definedName>
    <definedName name="USTOT87" localSheetId="47">#REF!</definedName>
    <definedName name="USTOT87" localSheetId="21">#REF!</definedName>
    <definedName name="USTOT87" localSheetId="24">#REF!</definedName>
    <definedName name="USTOT87" localSheetId="41">#REF!</definedName>
    <definedName name="USTOT87">#REF!</definedName>
    <definedName name="USTOT88" localSheetId="43">#REF!</definedName>
    <definedName name="USTOT88" localSheetId="45">#REF!</definedName>
    <definedName name="USTOT88" localSheetId="47">#REF!</definedName>
    <definedName name="USTOT88" localSheetId="21">#REF!</definedName>
    <definedName name="USTOT88" localSheetId="24">#REF!</definedName>
    <definedName name="USTOT88" localSheetId="41">#REF!</definedName>
    <definedName name="USTOT88">#REF!</definedName>
    <definedName name="uu" localSheetId="21" hidden="1">{"Riqfin97",#N/A,FALSE,"Tran";"Riqfinpro",#N/A,FALSE,"Tran"}</definedName>
    <definedName name="uu" localSheetId="24" hidden="1">{"Riqfin97",#N/A,FALSE,"Tran";"Riqfinpro",#N/A,FALSE,"Tran"}</definedName>
    <definedName name="uu" localSheetId="41" hidden="1">{"Riqfin97",#N/A,FALSE,"Tran";"Riqfinpro",#N/A,FALSE,"Tran"}</definedName>
    <definedName name="uu" hidden="1">{"Riqfin97",#N/A,FALSE,"Tran";"Riqfinpro",#N/A,FALSE,"Tran"}</definedName>
    <definedName name="uuu" localSheetId="21" hidden="1">{"Riqfin97",#N/A,FALSE,"Tran";"Riqfinpro",#N/A,FALSE,"Tran"}</definedName>
    <definedName name="uuu" localSheetId="24" hidden="1">{"Riqfin97",#N/A,FALSE,"Tran";"Riqfinpro",#N/A,FALSE,"Tran"}</definedName>
    <definedName name="uuu" localSheetId="41" hidden="1">{"Riqfin97",#N/A,FALSE,"Tran";"Riqfinpro",#N/A,FALSE,"Tran"}</definedName>
    <definedName name="uuu" hidden="1">{"Riqfin97",#N/A,FALSE,"Tran";"Riqfinpro",#N/A,FALSE,"Tran"}</definedName>
    <definedName name="uuuuuu" localSheetId="21" hidden="1">{"Riqfin97",#N/A,FALSE,"Tran";"Riqfinpro",#N/A,FALSE,"Tran"}</definedName>
    <definedName name="uuuuuu" localSheetId="24" hidden="1">{"Riqfin97",#N/A,FALSE,"Tran";"Riqfinpro",#N/A,FALSE,"Tran"}</definedName>
    <definedName name="uuuuuu" localSheetId="41" hidden="1">{"Riqfin97",#N/A,FALSE,"Tran";"Riqfinpro",#N/A,FALSE,"Tran"}</definedName>
    <definedName name="uuuuuu" hidden="1">{"Riqfin97",#N/A,FALSE,"Tran";"Riqfinpro",#N/A,FALSE,"Tran"}</definedName>
    <definedName name="VALID_FORMATS" localSheetId="43">#REF!</definedName>
    <definedName name="VALID_FORMATS" localSheetId="45">#REF!</definedName>
    <definedName name="VALID_FORMATS" localSheetId="47">#REF!</definedName>
    <definedName name="VALID_FORMATS" localSheetId="21">#REF!</definedName>
    <definedName name="VALID_FORMATS" localSheetId="24">#REF!</definedName>
    <definedName name="VALID_FORMATS" localSheetId="41">#REF!</definedName>
    <definedName name="VALID_FORMATS">#REF!</definedName>
    <definedName name="VENEZU" localSheetId="43">#REF!</definedName>
    <definedName name="VENEZU" localSheetId="45">#REF!</definedName>
    <definedName name="VENEZU" localSheetId="47">#REF!</definedName>
    <definedName name="VENEZU" localSheetId="21">#REF!</definedName>
    <definedName name="VENEZU" localSheetId="24">#REF!</definedName>
    <definedName name="VENEZU" localSheetId="41">#REF!</definedName>
    <definedName name="VENEZU">#REF!</definedName>
    <definedName name="VIAAEREA" localSheetId="43">#REF!</definedName>
    <definedName name="VIAAEREA" localSheetId="45">#REF!</definedName>
    <definedName name="VIAAEREA" localSheetId="47">#REF!</definedName>
    <definedName name="VIAAEREA">#REF!</definedName>
    <definedName name="VTITLES" localSheetId="43">#REF!</definedName>
    <definedName name="VTITLES" localSheetId="45">#REF!</definedName>
    <definedName name="VTITLES" localSheetId="47">#REF!</definedName>
    <definedName name="VTITLES">#REF!</definedName>
    <definedName name="vv" localSheetId="21" hidden="1">{"Tab1",#N/A,FALSE,"P";"Tab2",#N/A,FALSE,"P"}</definedName>
    <definedName name="vv" localSheetId="24" hidden="1">{"Tab1",#N/A,FALSE,"P";"Tab2",#N/A,FALSE,"P"}</definedName>
    <definedName name="vv" localSheetId="41" hidden="1">{"Tab1",#N/A,FALSE,"P";"Tab2",#N/A,FALSE,"P"}</definedName>
    <definedName name="vv" hidden="1">{"Tab1",#N/A,FALSE,"P";"Tab2",#N/A,FALSE,"P"}</definedName>
    <definedName name="vvv" localSheetId="21" hidden="1">{"Tab1",#N/A,FALSE,"P";"Tab2",#N/A,FALSE,"P"}</definedName>
    <definedName name="vvv" localSheetId="24" hidden="1">{"Tab1",#N/A,FALSE,"P";"Tab2",#N/A,FALSE,"P"}</definedName>
    <definedName name="vvv" localSheetId="41" hidden="1">{"Tab1",#N/A,FALSE,"P";"Tab2",#N/A,FALSE,"P"}</definedName>
    <definedName name="vvv" hidden="1">{"Tab1",#N/A,FALSE,"P";"Tab2",#N/A,FALSE,"P"}</definedName>
    <definedName name="vvvv" localSheetId="21" hidden="1">{"Minpmon",#N/A,FALSE,"Monthinput"}</definedName>
    <definedName name="vvvv" localSheetId="24" hidden="1">{"Minpmon",#N/A,FALSE,"Monthinput"}</definedName>
    <definedName name="vvvv" localSheetId="41" hidden="1">{"Minpmon",#N/A,FALSE,"Monthinput"}</definedName>
    <definedName name="vvvv" hidden="1">{"Minpmon",#N/A,FALSE,"Monthinput"}</definedName>
    <definedName name="vvvvvvvvvvvv" localSheetId="21" hidden="1">{"Riqfin97",#N/A,FALSE,"Tran";"Riqfinpro",#N/A,FALSE,"Tran"}</definedName>
    <definedName name="vvvvvvvvvvvv" localSheetId="24" hidden="1">{"Riqfin97",#N/A,FALSE,"Tran";"Riqfinpro",#N/A,FALSE,"Tran"}</definedName>
    <definedName name="vvvvvvvvvvvv" localSheetId="41" hidden="1">{"Riqfin97",#N/A,FALSE,"Tran";"Riqfinpro",#N/A,FALSE,"Tran"}</definedName>
    <definedName name="vvvvvvvvvvvv" hidden="1">{"Riqfin97",#N/A,FALSE,"Tran";"Riqfinpro",#N/A,FALSE,"Tran"}</definedName>
    <definedName name="vvvvvvvvvvvvv" localSheetId="21" hidden="1">{"Tab1",#N/A,FALSE,"P";"Tab2",#N/A,FALSE,"P"}</definedName>
    <definedName name="vvvvvvvvvvvvv" localSheetId="24" hidden="1">{"Tab1",#N/A,FALSE,"P";"Tab2",#N/A,FALSE,"P"}</definedName>
    <definedName name="vvvvvvvvvvvvv" localSheetId="41" hidden="1">{"Tab1",#N/A,FALSE,"P";"Tab2",#N/A,FALSE,"P"}</definedName>
    <definedName name="vvvvvvvvvvvvv" hidden="1">{"Tab1",#N/A,FALSE,"P";"Tab2",#N/A,FALSE,"P"}</definedName>
    <definedName name="w" localSheetId="21" hidden="1">{"Minpmon",#N/A,FALSE,"Monthinput"}</definedName>
    <definedName name="w" localSheetId="24" hidden="1">{"Minpmon",#N/A,FALSE,"Monthinput"}</definedName>
    <definedName name="w" localSheetId="41" hidden="1">{"Minpmon",#N/A,FALSE,"Monthinput"}</definedName>
    <definedName name="w" hidden="1">{"Minpmon",#N/A,FALSE,"Monthinput"}</definedName>
    <definedName name="wage_govt_sector" localSheetId="43">#REF!</definedName>
    <definedName name="wage_govt_sector" localSheetId="45">#REF!</definedName>
    <definedName name="wage_govt_sector" localSheetId="47">#REF!</definedName>
    <definedName name="wage_govt_sector">#REF!</definedName>
    <definedName name="WAPR" localSheetId="43">#REF!</definedName>
    <definedName name="WAPR" localSheetId="45">#REF!</definedName>
    <definedName name="WAPR" localSheetId="47">#REF!</definedName>
    <definedName name="WAPR">#REF!</definedName>
    <definedName name="Weekly_Depreciation">'[39]Inter-Bank'!$I$5</definedName>
    <definedName name="Weighted_Average_Inter_Bank_Exchange_Rate">'[39]Inter-Bank'!$C$5</definedName>
    <definedName name="WEO" localSheetId="43">#REF!</definedName>
    <definedName name="WEO" localSheetId="45">#REF!</definedName>
    <definedName name="WEO" localSheetId="47">#REF!</definedName>
    <definedName name="WEO">#REF!</definedName>
    <definedName name="wer" localSheetId="21" hidden="1">{"Riqfin97",#N/A,FALSE,"Tran";"Riqfinpro",#N/A,FALSE,"Tran"}</definedName>
    <definedName name="wer" localSheetId="24" hidden="1">{"Riqfin97",#N/A,FALSE,"Tran";"Riqfinpro",#N/A,FALSE,"Tran"}</definedName>
    <definedName name="wer" localSheetId="41" hidden="1">{"Riqfin97",#N/A,FALSE,"Tran";"Riqfinpro",#N/A,FALSE,"Tran"}</definedName>
    <definedName name="wer" hidden="1">{"Riqfin97",#N/A,FALSE,"Tran";"Riqfinpro",#N/A,FALSE,"Tran"}</definedName>
    <definedName name="will" localSheetId="43">'[37]SPNF Acuerdo Incl. Int.'!will</definedName>
    <definedName name="will" localSheetId="45">'[37]SPNF Acuerdo Incl. Int.'!will</definedName>
    <definedName name="will" localSheetId="47">'[37]SPNF Acuerdo Incl. Int.'!will</definedName>
    <definedName name="will">'[37]SPNF Acuerdo Incl. Int.'!will</definedName>
    <definedName name="WPCP33_D" localSheetId="43">#REF!</definedName>
    <definedName name="WPCP33_D" localSheetId="45">#REF!</definedName>
    <definedName name="WPCP33_D" localSheetId="47">#REF!</definedName>
    <definedName name="WPCP33_D">#REF!</definedName>
    <definedName name="WPCP33pch" localSheetId="43">#REF!</definedName>
    <definedName name="WPCP33pch" localSheetId="45">#REF!</definedName>
    <definedName name="WPCP33pch" localSheetId="47">#REF!</definedName>
    <definedName name="WPCP33pch">#REF!</definedName>
    <definedName name="wrn" localSheetId="21" hidden="1">{"Main Economic Indicators",#N/A,FALSE,"C"}</definedName>
    <definedName name="wrn" localSheetId="24" hidden="1">{"Main Economic Indicators",#N/A,FALSE,"C"}</definedName>
    <definedName name="wrn" localSheetId="41" hidden="1">{"Main Economic Indicators",#N/A,FALSE,"C"}</definedName>
    <definedName name="wrn" hidden="1">{"Main Economic Indicators",#N/A,FALSE,"C"}</definedName>
    <definedName name="wrn.98RED." localSheetId="2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21" hidden="1">{#N/A,#N/A,FALSE,"CONTENTS";#N/A,#N/A,FALSE,"ASS";#N/A,#N/A,FALSE,"BOP";#N/A,#N/A,FALSE,"BOPGDP";#N/A,#N/A,FALSE,"EXP";#N/A,#N/A,FALSE,"EXPG";#N/A,#N/A,FALSE,"EXPP";#N/A,#N/A,FALSE,"IMP";#N/A,#N/A,FALSE,"TOT";#N/A,#N/A,FALSE,"SERV";#N/A,#N/A,FALSE,"TRAN";#N/A,#N/A,FALSE,"DISB";#N/A,#N/A,FALSE,"AMOR";#N/A,#N/A,FALSE,"INT";#N/A,#N/A,FALSE,"DEBT"}</definedName>
    <definedName name="wrn.All._.Standard." localSheetId="24" hidden="1">{#N/A,#N/A,FALSE,"CONTENTS";#N/A,#N/A,FALSE,"ASS";#N/A,#N/A,FALSE,"BOP";#N/A,#N/A,FALSE,"BOPGDP";#N/A,#N/A,FALSE,"EXP";#N/A,#N/A,FALSE,"EXPG";#N/A,#N/A,FALSE,"EXPP";#N/A,#N/A,FALSE,"IMP";#N/A,#N/A,FALSE,"TOT";#N/A,#N/A,FALSE,"SERV";#N/A,#N/A,FALSE,"TRAN";#N/A,#N/A,FALSE,"DISB";#N/A,#N/A,FALSE,"AMOR";#N/A,#N/A,FALSE,"INT";#N/A,#N/A,FALSE,"DEBT"}</definedName>
    <definedName name="wrn.All._.Standard." localSheetId="41"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21" hidden="1">{"annual-cbr",#N/A,FALSE,"CENTBANK";"annual(banks)",#N/A,FALSE,"COMBANKS"}</definedName>
    <definedName name="wrn.annual." localSheetId="24" hidden="1">{"annual-cbr",#N/A,FALSE,"CENTBANK";"annual(banks)",#N/A,FALSE,"COMBANKS"}</definedName>
    <definedName name="wrn.annual." localSheetId="41" hidden="1">{"annual-cbr",#N/A,FALSE,"CENTBANK";"annual(banks)",#N/A,FALSE,"COMBANKS"}</definedName>
    <definedName name="wrn.annual." hidden="1">{"annual-cbr",#N/A,FALSE,"CENTBANK";"annual(banks)",#N/A,FALSE,"COMBANKS"}</definedName>
    <definedName name="wrn.BANKS." localSheetId="33" hidden="1">{#N/A,#N/A,FALSE,"BANKS"}</definedName>
    <definedName name="wrn.BANKS." localSheetId="34" hidden="1">{#N/A,#N/A,FALSE,"BANKS"}</definedName>
    <definedName name="wrn.BANKS." hidden="1">{#N/A,#N/A,FALSE,"BANKS"}</definedName>
    <definedName name="wrn.BLZ._.RED._.tables." localSheetId="2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33" hidden="1">{#N/A,#N/A,FALSE,"BOP"}</definedName>
    <definedName name="wrn.BOP." localSheetId="34" hidden="1">{#N/A,#N/A,FALSE,"BOP"}</definedName>
    <definedName name="wrn.BOP." hidden="1">{#N/A,#N/A,FALSE,"BOP"}</definedName>
    <definedName name="wrn.BOP_MIDTERM." localSheetId="33" hidden="1">{"BOP_TAB",#N/A,FALSE,"N";"MIDTERM_TAB",#N/A,FALSE,"O"}</definedName>
    <definedName name="wrn.BOP_MIDTERM." localSheetId="34" hidden="1">{"BOP_TAB",#N/A,FALSE,"N";"MIDTERM_TAB",#N/A,FALSE,"O"}</definedName>
    <definedName name="wrn.BOP_MIDTERM." hidden="1">{"BOP_TAB",#N/A,FALSE,"N";"MIDTERM_TAB",#N/A,FALSE,"O"}</definedName>
    <definedName name="wrn.Briefing._.98." localSheetId="2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21" hidden="1">{#N/A,#N/A,TRUE,"Tab_1 Economic Ind.";#N/A,#N/A,TRUE,"Tab_2  Public Sector Op.";#N/A,#N/A,TRUE,"Tab_3";#N/A,#N/A,TRUE,"Tab_4 Monetary";#N/A,#N/A,TRUE,"Tab_5 Medium-Term Outlook";#N/A,#N/A,TRUE,"Tab_6";#N/A,#N/A,TRUE,"Tab_7 Indicators of Ext. Vul."}</definedName>
    <definedName name="wrn.Briefing._.Tables." localSheetId="24" hidden="1">{#N/A,#N/A,TRUE,"Tab_1 Economic Ind.";#N/A,#N/A,TRUE,"Tab_2  Public Sector Op.";#N/A,#N/A,TRUE,"Tab_3";#N/A,#N/A,TRUE,"Tab_4 Monetary";#N/A,#N/A,TRUE,"Tab_5 Medium-Term Outlook";#N/A,#N/A,TRUE,"Tab_6";#N/A,#N/A,TRUE,"Tab_7 Indicators of Ext. Vul."}</definedName>
    <definedName name="wrn.Briefing._.Tables." localSheetId="41"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21" hidden="1">{#N/A,#N/A,FALSE,"CelPIB"}</definedName>
    <definedName name="wrn.CelPIB." localSheetId="24" hidden="1">{#N/A,#N/A,FALSE,"CelPIB"}</definedName>
    <definedName name="wrn.CelPIB." localSheetId="41" hidden="1">{#N/A,#N/A,FALSE,"CelPIB"}</definedName>
    <definedName name="wrn.CelPIB." hidden="1">{#N/A,#N/A,FALSE,"CelPIB"}</definedName>
    <definedName name="wrn.CG._.Cons._.GDP." localSheetId="21" hidden="1">{#N/A,#N/A,FALSE,"CG Cons GDP";#N/A,#N/A,FALSE,"CG Cons GDP";#N/A,#N/A,FALSE,"CGvt Revenue GDP";#N/A,#N/A,FALSE,"RestGGPIB";#N/A,#N/A,FALSE,"RestGGPIB";#N/A,#N/A,FALSE,"SSPIB";#N/A,#N/A,FALSE,"EntpsPIB";#N/A,#N/A,FALSE,"EntpsPIB";#N/A,#N/A,FALSE,"CelPIB"}</definedName>
    <definedName name="wrn.CG._.Cons._.GDP." localSheetId="24" hidden="1">{#N/A,#N/A,FALSE,"CG Cons GDP";#N/A,#N/A,FALSE,"CG Cons GDP";#N/A,#N/A,FALSE,"CGvt Revenue GDP";#N/A,#N/A,FALSE,"RestGGPIB";#N/A,#N/A,FALSE,"RestGGPIB";#N/A,#N/A,FALSE,"SSPIB";#N/A,#N/A,FALSE,"EntpsPIB";#N/A,#N/A,FALSE,"EntpsPIB";#N/A,#N/A,FALSE,"CelPIB"}</definedName>
    <definedName name="wrn.CG._.Cons._.GDP." localSheetId="41"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21" hidden="1">{#N/A,#N/A,FALSE,"NFPS GDP"}</definedName>
    <definedName name="wrn.CGvt._.Revenue._.GDP." localSheetId="24" hidden="1">{#N/A,#N/A,FALSE,"NFPS GDP"}</definedName>
    <definedName name="wrn.CGvt._.Revenue._.GDP." localSheetId="41" hidden="1">{#N/A,#N/A,FALSE,"NFPS GDP"}</definedName>
    <definedName name="wrn.CGvt._.Revenue._.GDP." hidden="1">{#N/A,#N/A,FALSE,"NFPS GDP"}</definedName>
    <definedName name="wrn.CREDIT." localSheetId="33" hidden="1">{#N/A,#N/A,FALSE,"CREDIT"}</definedName>
    <definedName name="wrn.CREDIT." localSheetId="34" hidden="1">{#N/A,#N/A,FALSE,"CREDIT"}</definedName>
    <definedName name="wrn.CREDIT." hidden="1">{#N/A,#N/A,FALSE,"CREDIT"}</definedName>
    <definedName name="wrn.DEBTSVC." localSheetId="33" hidden="1">{#N/A,#N/A,FALSE,"DEBTSVC"}</definedName>
    <definedName name="wrn.DEBTSVC." localSheetId="34" hidden="1">{#N/A,#N/A,FALSE,"DEBTSVC"}</definedName>
    <definedName name="wrn.DEBTSVC." hidden="1">{#N/A,#N/A,FALSE,"DEBTSVC"}</definedName>
    <definedName name="wrn.DEPO." localSheetId="33" hidden="1">{#N/A,#N/A,FALSE,"DEPO"}</definedName>
    <definedName name="wrn.DEPO." localSheetId="34" hidden="1">{#N/A,#N/A,FALSE,"DEPO"}</definedName>
    <definedName name="wrn.DEPO." hidden="1">{#N/A,#N/A,FALSE,"DEPO"}</definedName>
    <definedName name="wrn.EntpsPIB." localSheetId="21" hidden="1">{#N/A,#N/A,FALSE,"EntpsPIB"}</definedName>
    <definedName name="wrn.EntpsPIB." localSheetId="24" hidden="1">{#N/A,#N/A,FALSE,"EntpsPIB"}</definedName>
    <definedName name="wrn.EntpsPIB." localSheetId="41" hidden="1">{#N/A,#N/A,FALSE,"EntpsPIB"}</definedName>
    <definedName name="wrn.EntpsPIB." hidden="1">{#N/A,#N/A,FALSE,"EntpsPIB"}</definedName>
    <definedName name="wrn.EXCISE." localSheetId="33" hidden="1">{#N/A,#N/A,FALSE,"EXCISE"}</definedName>
    <definedName name="wrn.EXCISE." localSheetId="34" hidden="1">{#N/A,#N/A,FALSE,"EXCISE"}</definedName>
    <definedName name="wrn.EXCISE." hidden="1">{#N/A,#N/A,FALSE,"EXCISE"}</definedName>
    <definedName name="wrn.EXRATE." localSheetId="33" hidden="1">{#N/A,#N/A,FALSE,"EXRATE"}</definedName>
    <definedName name="wrn.EXRATE." localSheetId="34" hidden="1">{#N/A,#N/A,FALSE,"EXRATE"}</definedName>
    <definedName name="wrn.EXRATE." hidden="1">{#N/A,#N/A,FALSE,"EXRATE"}</definedName>
    <definedName name="wrn.EXTDEBT." localSheetId="33" hidden="1">{#N/A,#N/A,FALSE,"EXTDEBT"}</definedName>
    <definedName name="wrn.EXTDEBT." localSheetId="34" hidden="1">{#N/A,#N/A,FALSE,"EXTDEBT"}</definedName>
    <definedName name="wrn.EXTDEBT." hidden="1">{#N/A,#N/A,FALSE,"EXTDEBT"}</definedName>
    <definedName name="wrn.EXTRABUDGT." localSheetId="33" hidden="1">{#N/A,#N/A,FALSE,"EXTRABUDGT"}</definedName>
    <definedName name="wrn.EXTRABUDGT." localSheetId="34" hidden="1">{#N/A,#N/A,FALSE,"EXTRABUDGT"}</definedName>
    <definedName name="wrn.EXTRABUDGT." hidden="1">{#N/A,#N/A,FALSE,"EXTRABUDGT"}</definedName>
    <definedName name="wrn.EXTRABUDGT2." localSheetId="33" hidden="1">{#N/A,#N/A,FALSE,"EXTRABUDGT2"}</definedName>
    <definedName name="wrn.EXTRABUDGT2." localSheetId="34" hidden="1">{#N/A,#N/A,FALSE,"EXTRABUDGT2"}</definedName>
    <definedName name="wrn.EXTRABUDGT2." hidden="1">{#N/A,#N/A,FALSE,"EXTRABUDGT2"}</definedName>
    <definedName name="wrn.GDP." localSheetId="33" hidden="1">{#N/A,#N/A,FALSE,"GDP_ORIGIN";#N/A,#N/A,FALSE,"EMP_POP"}</definedName>
    <definedName name="wrn.GDP." localSheetId="34" hidden="1">{#N/A,#N/A,FALSE,"GDP_ORIGIN";#N/A,#N/A,FALSE,"EMP_POP"}</definedName>
    <definedName name="wrn.GDP." hidden="1">{#N/A,#N/A,FALSE,"GDP_ORIGIN";#N/A,#N/A,FALSE,"EMP_POP"}</definedName>
    <definedName name="wrn.GGOVT." localSheetId="33" hidden="1">{#N/A,#N/A,FALSE,"GGOVT"}</definedName>
    <definedName name="wrn.GGOVT." localSheetId="34" hidden="1">{#N/A,#N/A,FALSE,"GGOVT"}</definedName>
    <definedName name="wrn.GGOVT." hidden="1">{#N/A,#N/A,FALSE,"GGOVT"}</definedName>
    <definedName name="wrn.GGOVT2." localSheetId="33" hidden="1">{#N/A,#N/A,FALSE,"GGOVT2"}</definedName>
    <definedName name="wrn.GGOVT2." localSheetId="34" hidden="1">{#N/A,#N/A,FALSE,"GGOVT2"}</definedName>
    <definedName name="wrn.GGOVT2." hidden="1">{#N/A,#N/A,FALSE,"GGOVT2"}</definedName>
    <definedName name="wrn.GGOVTPC." localSheetId="33" hidden="1">{#N/A,#N/A,FALSE,"GGOVT%"}</definedName>
    <definedName name="wrn.GGOVTPC." localSheetId="34" hidden="1">{#N/A,#N/A,FALSE,"GGOVT%"}</definedName>
    <definedName name="wrn.GGOVTPC." hidden="1">{#N/A,#N/A,FALSE,"GGOVT%"}</definedName>
    <definedName name="wrn.INCOMETX." localSheetId="33" hidden="1">{#N/A,#N/A,FALSE,"INCOMETX"}</definedName>
    <definedName name="wrn.INCOMETX." localSheetId="34" hidden="1">{#N/A,#N/A,FALSE,"INCOMETX"}</definedName>
    <definedName name="wrn.INCOMETX." hidden="1">{#N/A,#N/A,FALSE,"INCOMETX"}</definedName>
    <definedName name="wrn.Input._.and._.output._.tables." localSheetId="33" hidden="1">{#N/A,#N/A,FALSE,"SimInp1";#N/A,#N/A,FALSE,"SimInp2";#N/A,#N/A,FALSE,"SimOut1";#N/A,#N/A,FALSE,"SimOut2";#N/A,#N/A,FALSE,"SimOut3";#N/A,#N/A,FALSE,"SimOut4";#N/A,#N/A,FALSE,"SimOut5"}</definedName>
    <definedName name="wrn.Input._.and._.output._.tables." localSheetId="3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33" hidden="1">{#N/A,#N/A,FALSE,"INTERST"}</definedName>
    <definedName name="wrn.INTERST." localSheetId="34" hidden="1">{#N/A,#N/A,FALSE,"INTERST"}</definedName>
    <definedName name="wrn.INTERST." hidden="1">{#N/A,#N/A,FALSE,"INTERST"}</definedName>
    <definedName name="wrn.JANSEP97." localSheetId="2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21" hidden="1">{"Main Economic Indicators",#N/A,FALSE,"C"}</definedName>
    <definedName name="wrn.Main._.Economic._.Indicators." localSheetId="24" hidden="1">{"Main Economic Indicators",#N/A,FALSE,"C"}</definedName>
    <definedName name="wrn.Main._.Economic._.Indicators." localSheetId="41" hidden="1">{"Main Economic Indicators",#N/A,FALSE,"C"}</definedName>
    <definedName name="wrn.Main._.Economic._.Indicators." hidden="1">{"Main Economic Indicators",#N/A,FALSE,"C"}</definedName>
    <definedName name="wrn.MDABOP." localSheetId="33" hidden="1">{"BOP_TAB",#N/A,FALSE,"N";"MIDTERM_TAB",#N/A,FALSE,"O";"FUND_CRED",#N/A,FALSE,"P";"DEBT_TAB1",#N/A,FALSE,"Q";"DEBT_TAB2",#N/A,FALSE,"Q";"FORFIN_TAB1",#N/A,FALSE,"R";"FORFIN_TAB2",#N/A,FALSE,"R";"BOP_ANALY",#N/A,FALSE,"U"}</definedName>
    <definedName name="wrn.MDABOP." localSheetId="3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21" hidden="1">{#N/A,#N/A,FALSE,"CONTENTS";#N/A,#N/A,FALSE,"BOP";#N/A,#N/A,FALSE,"EXP";#N/A,#N/A,FALSE,"EXPG";#N/A,#N/A,FALSE,"EXPP";#N/A,#N/A,FALSE,"IMP";#N/A,#N/A,FALSE,"TOT";#N/A,#N/A,FALSE,"SERV";#N/A,#N/A,FALSE,"TRAN";#N/A,#N/A,FALSE,"DEBT"}</definedName>
    <definedName name="wrn.MIT." localSheetId="24" hidden="1">{#N/A,#N/A,FALSE,"CONTENTS";#N/A,#N/A,FALSE,"BOP";#N/A,#N/A,FALSE,"EXP";#N/A,#N/A,FALSE,"EXPG";#N/A,#N/A,FALSE,"EXPP";#N/A,#N/A,FALSE,"IMP";#N/A,#N/A,FALSE,"TOT";#N/A,#N/A,FALSE,"SERV";#N/A,#N/A,FALSE,"TRAN";#N/A,#N/A,FALSE,"DEBT"}</definedName>
    <definedName name="wrn.MIT." localSheetId="41"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33" hidden="1">{"MONA",#N/A,FALSE,"S"}</definedName>
    <definedName name="wrn.MONA." localSheetId="34" hidden="1">{"MONA",#N/A,FALSE,"S"}</definedName>
    <definedName name="wrn.MONA." hidden="1">{"MONA",#N/A,FALSE,"S"}</definedName>
    <definedName name="wrn.Monthsheet." localSheetId="21" hidden="1">{"Minpmon",#N/A,FALSE,"Monthinput"}</definedName>
    <definedName name="wrn.Monthsheet." localSheetId="24" hidden="1">{"Minpmon",#N/A,FALSE,"Monthinput"}</definedName>
    <definedName name="wrn.Monthsheet." localSheetId="41" hidden="1">{"Minpmon",#N/A,FALSE,"Monthinput"}</definedName>
    <definedName name="wrn.Monthsheet." hidden="1">{"Minpmon",#N/A,FALSE,"Monthinput"}</definedName>
    <definedName name="wrn.MS." localSheetId="33" hidden="1">{#N/A,#N/A,FALSE,"MS"}</definedName>
    <definedName name="wrn.MS." localSheetId="34" hidden="1">{#N/A,#N/A,FALSE,"MS"}</definedName>
    <definedName name="wrn.MS." hidden="1">{#N/A,#N/A,FALSE,"MS"}</definedName>
    <definedName name="wrn.NBG." localSheetId="33" hidden="1">{#N/A,#N/A,FALSE,"NBG"}</definedName>
    <definedName name="wrn.NBG." localSheetId="34" hidden="1">{#N/A,#N/A,FALSE,"NBG"}</definedName>
    <definedName name="wrn.NBG." hidden="1">{#N/A,#N/A,FALSE,"NBG"}</definedName>
    <definedName name="wrn.NFPS._.GDP." localSheetId="21" hidden="1">{#N/A,#N/A,FALSE,"NFPS GDP"}</definedName>
    <definedName name="wrn.NFPS._.GDP." localSheetId="24" hidden="1">{#N/A,#N/A,FALSE,"NFPS GDP"}</definedName>
    <definedName name="wrn.NFPS._.GDP." localSheetId="41" hidden="1">{#N/A,#N/A,FALSE,"NFPS GDP"}</definedName>
    <definedName name="wrn.NFPS._.GDP." hidden="1">{#N/A,#N/A,FALSE,"NFPS GDP"}</definedName>
    <definedName name="wrn.original." localSheetId="21" hidden="1">{"Original",#N/A,FALSE,"CENTBANK";"Original",#N/A,FALSE,"COMBANKS"}</definedName>
    <definedName name="wrn.original." localSheetId="24" hidden="1">{"Original",#N/A,FALSE,"CENTBANK";"Original",#N/A,FALSE,"COMBANKS"}</definedName>
    <definedName name="wrn.original." localSheetId="41" hidden="1">{"Original",#N/A,FALSE,"CENTBANK";"Original",#N/A,FALSE,"COMBANKS"}</definedName>
    <definedName name="wrn.original." hidden="1">{"Original",#N/A,FALSE,"CENTBANK";"Original",#N/A,FALSE,"COMBANKS"}</definedName>
    <definedName name="wrn.Output._.tables." localSheetId="33" hidden="1">{#N/A,#N/A,FALSE,"I";#N/A,#N/A,FALSE,"J";#N/A,#N/A,FALSE,"K";#N/A,#N/A,FALSE,"L";#N/A,#N/A,FALSE,"M";#N/A,#N/A,FALSE,"N";#N/A,#N/A,FALSE,"O"}</definedName>
    <definedName name="wrn.Output._.tables." localSheetId="34" hidden="1">{#N/A,#N/A,FALSE,"I";#N/A,#N/A,FALSE,"J";#N/A,#N/A,FALSE,"K";#N/A,#N/A,FALSE,"L";#N/A,#N/A,FALSE,"M";#N/A,#N/A,FALSE,"N";#N/A,#N/A,FALSE,"O"}</definedName>
    <definedName name="wrn.Output._.tables." hidden="1">{#N/A,#N/A,FALSE,"I";#N/A,#N/A,FALSE,"J";#N/A,#N/A,FALSE,"K";#N/A,#N/A,FALSE,"L";#N/A,#N/A,FALSE,"M";#N/A,#N/A,FALSE,"N";#N/A,#N/A,FALSE,"O"}</definedName>
    <definedName name="wrn.PCPI." localSheetId="33" hidden="1">{#N/A,#N/A,FALSE,"PCPI"}</definedName>
    <definedName name="wrn.PCPI." localSheetId="34" hidden="1">{#N/A,#N/A,FALSE,"PCPI"}</definedName>
    <definedName name="wrn.PCPI." hidden="1">{#N/A,#N/A,FALSE,"PCPI"}</definedName>
    <definedName name="wrn.PENSION." localSheetId="33" hidden="1">{#N/A,#N/A,FALSE,"PENSION"}</definedName>
    <definedName name="wrn.PENSION." localSheetId="34" hidden="1">{#N/A,#N/A,FALSE,"PENSION"}</definedName>
    <definedName name="wrn.PENSION." hidden="1">{#N/A,#N/A,FALSE,"PENSION"}</definedName>
    <definedName name="wrn.Program." localSheetId="21" hidden="1">{"Tab1",#N/A,FALSE,"P";"Tab2",#N/A,FALSE,"P"}</definedName>
    <definedName name="wrn.Program." localSheetId="24" hidden="1">{"Tab1",#N/A,FALSE,"P";"Tab2",#N/A,FALSE,"P"}</definedName>
    <definedName name="wrn.Program." localSheetId="41" hidden="1">{"Tab1",#N/A,FALSE,"P";"Tab2",#N/A,FALSE,"P"}</definedName>
    <definedName name="wrn.Program." hidden="1">{"Tab1",#N/A,FALSE,"P";"Tab2",#N/A,FALSE,"P"}</definedName>
    <definedName name="wrn.PRUDENT." localSheetId="33" hidden="1">{#N/A,#N/A,FALSE,"PRUDENT"}</definedName>
    <definedName name="wrn.PRUDENT." localSheetId="34" hidden="1">{#N/A,#N/A,FALSE,"PRUDENT"}</definedName>
    <definedName name="wrn.PRUDENT." hidden="1">{#N/A,#N/A,FALSE,"PRUDENT"}</definedName>
    <definedName name="wrn.PUBLEXP." localSheetId="33" hidden="1">{#N/A,#N/A,FALSE,"PUBLEXP"}</definedName>
    <definedName name="wrn.PUBLEXP." localSheetId="34" hidden="1">{#N/A,#N/A,FALSE,"PUBLEXP"}</definedName>
    <definedName name="wrn.PUBLEXP." hidden="1">{#N/A,#N/A,FALSE,"PUBLEXP"}</definedName>
    <definedName name="wrn.quarters._.98." localSheetId="2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3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21" hidden="1">{"bop94-99",#N/A,FALSE,"BOP";"bgdp94-99",#N/A,FALSE,"BOPGDP";"exp94-99",#N/A,FALSE,"EXP";"imp94-99",#N/A,FALSE,"IMP";"tt9499",#N/A,FALSE,"TT";"ss94-99",#N/A,FALSE,"SERV";"tran94-99",#N/A,FALSE,"TRAN";"dis95-98",#N/A,FALSE,"DISB";"amor94-99",#N/A,FALSE,"AMOR";"int94-98",#N/A,FALSE,"INT";"debt94-99",#N/A,FALSE,"DEBT"}</definedName>
    <definedName name="wrn.repred." localSheetId="24" hidden="1">{"bop94-99",#N/A,FALSE,"BOP";"bgdp94-99",#N/A,FALSE,"BOPGDP";"exp94-99",#N/A,FALSE,"EXP";"imp94-99",#N/A,FALSE,"IMP";"tt9499",#N/A,FALSE,"TT";"ss94-99",#N/A,FALSE,"SERV";"tran94-99",#N/A,FALSE,"TRAN";"dis95-98",#N/A,FALSE,"DISB";"amor94-99",#N/A,FALSE,"AMOR";"int94-98",#N/A,FALSE,"INT";"debt94-99",#N/A,FALSE,"DEBT"}</definedName>
    <definedName name="wrn.repred." localSheetId="41"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21" hidden="1">{#N/A,#N/A,FALSE,"RestGGPIB"}</definedName>
    <definedName name="wrn.RestGGPIB." localSheetId="24" hidden="1">{#N/A,#N/A,FALSE,"RestGGPIB"}</definedName>
    <definedName name="wrn.RestGGPIB." localSheetId="41" hidden="1">{#N/A,#N/A,FALSE,"RestGGPIB"}</definedName>
    <definedName name="wrn.RestGGPIB." hidden="1">{#N/A,#N/A,FALSE,"RestGGPIB"}</definedName>
    <definedName name="wrn.REVSHARE." localSheetId="33" hidden="1">{#N/A,#N/A,FALSE,"REVSHARE"}</definedName>
    <definedName name="wrn.REVSHARE." localSheetId="34" hidden="1">{#N/A,#N/A,FALSE,"REVSHARE"}</definedName>
    <definedName name="wrn.REVSHARE." hidden="1">{#N/A,#N/A,FALSE,"REVSHARE"}</definedName>
    <definedName name="wrn.Riqfin." localSheetId="21" hidden="1">{"Riqfin97",#N/A,FALSE,"Tran";"Riqfinpro",#N/A,FALSE,"Tran"}</definedName>
    <definedName name="wrn.Riqfin." localSheetId="24" hidden="1">{"Riqfin97",#N/A,FALSE,"Tran";"Riqfinpro",#N/A,FALSE,"Tran"}</definedName>
    <definedName name="wrn.Riqfin." localSheetId="41" hidden="1">{"Riqfin97",#N/A,FALSE,"Tran";"Riqfinpro",#N/A,FALSE,"Tran"}</definedName>
    <definedName name="wrn.Riqfin." hidden="1">{"Riqfin97",#N/A,FALSE,"Tran";"Riqfinpro",#N/A,FALSE,"Tran"}</definedName>
    <definedName name="wrn.sreport9899." localSheetId="2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21" hidden="1">{#N/A,#N/A,FALSE,"SSPIB"}</definedName>
    <definedName name="wrn.SSPIB." localSheetId="24" hidden="1">{#N/A,#N/A,FALSE,"SSPIB"}</definedName>
    <definedName name="wrn.SSPIB." localSheetId="41" hidden="1">{#N/A,#N/A,FALSE,"SSPIB"}</definedName>
    <definedName name="wrn.SSPIB." hidden="1">{#N/A,#N/A,FALSE,"SSPIB"}</definedName>
    <definedName name="wrn.Staff._.Report._.Tables." localSheetId="21" hidden="1">{#N/A,#N/A,FALSE,"SR1";#N/A,#N/A,FALSE,"SR2";#N/A,#N/A,FALSE,"SR3";#N/A,#N/A,FALSE,"SR4"}</definedName>
    <definedName name="wrn.Staff._.Report._.Tables." localSheetId="24" hidden="1">{#N/A,#N/A,FALSE,"SR1";#N/A,#N/A,FALSE,"SR2";#N/A,#N/A,FALSE,"SR3";#N/A,#N/A,FALSE,"SR4"}</definedName>
    <definedName name="wrn.Staff._.Report._.Tables." localSheetId="41" hidden="1">{#N/A,#N/A,FALSE,"SR1";#N/A,#N/A,FALSE,"SR2";#N/A,#N/A,FALSE,"SR3";#N/A,#N/A,FALSE,"SR4"}</definedName>
    <definedName name="wrn.Staff._.Report._.Tables." hidden="1">{#N/A,#N/A,FALSE,"SR1";#N/A,#N/A,FALSE,"SR2";#N/A,#N/A,FALSE,"SR3";#N/A,#N/A,FALSE,"SR4"}</definedName>
    <definedName name="wrn.staffreport." localSheetId="21" hidden="1">{#N/A,#N/A,FALSE,"slvsrtb1";#N/A,#N/A,FALSE,"slvsrtb2";#N/A,#N/A,FALSE,"slvsrtb3";#N/A,#N/A,FALSE,"slvsrtb4";#N/A,#N/A,FALSE,"slvsrtb5";#N/A,#N/A,FALSE,"slvsrtb6";#N/A,#N/A,FALSE,"slvsrtb7";#N/A,#N/A,FALSE,"slvsrtb8";#N/A,#N/A,FALSE,"slvsrtb9";#N/A,#N/A,FALSE,"slvsrtb10";#N/A,#N/A,FALSE,"slvsrtb12"}</definedName>
    <definedName name="wrn.staffreport." localSheetId="24" hidden="1">{#N/A,#N/A,FALSE,"slvsrtb1";#N/A,#N/A,FALSE,"slvsrtb2";#N/A,#N/A,FALSE,"slvsrtb3";#N/A,#N/A,FALSE,"slvsrtb4";#N/A,#N/A,FALSE,"slvsrtb5";#N/A,#N/A,FALSE,"slvsrtb6";#N/A,#N/A,FALSE,"slvsrtb7";#N/A,#N/A,FALSE,"slvsrtb8";#N/A,#N/A,FALSE,"slvsrtb9";#N/A,#N/A,FALSE,"slvsrtb10";#N/A,#N/A,FALSE,"slvsrtb12"}</definedName>
    <definedName name="wrn.staffreport." localSheetId="41"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33" hidden="1">{#N/A,#N/A,FALSE,"STATE"}</definedName>
    <definedName name="wrn.STATE." localSheetId="34" hidden="1">{#N/A,#N/A,FALSE,"STATE"}</definedName>
    <definedName name="wrn.STATE." hidden="1">{#N/A,#N/A,FALSE,"STATE"}</definedName>
    <definedName name="wrn.TAXARREARS." localSheetId="33" hidden="1">{#N/A,#N/A,FALSE,"TAXARREARS"}</definedName>
    <definedName name="wrn.TAXARREARS." localSheetId="34" hidden="1">{#N/A,#N/A,FALSE,"TAXARREARS"}</definedName>
    <definedName name="wrn.TAXARREARS." hidden="1">{#N/A,#N/A,FALSE,"TAXARREARS"}</definedName>
    <definedName name="wrn.TAXPAYRS." localSheetId="33" hidden="1">{#N/A,#N/A,FALSE,"TAXPAYRS"}</definedName>
    <definedName name="wrn.TAXPAYRS." localSheetId="34" hidden="1">{#N/A,#N/A,FALSE,"TAXPAYRS"}</definedName>
    <definedName name="wrn.TAXPAYRS." hidden="1">{#N/A,#N/A,FALSE,"TAXPAYRS"}</definedName>
    <definedName name="wrn.TRADE." localSheetId="33" hidden="1">{#N/A,#N/A,FALSE,"TRADE"}</definedName>
    <definedName name="wrn.TRADE." localSheetId="34" hidden="1">{#N/A,#N/A,FALSE,"TRADE"}</definedName>
    <definedName name="wrn.TRADE." hidden="1">{#N/A,#N/A,FALSE,"TRADE"}</definedName>
    <definedName name="wrn.TRANSPORT." localSheetId="33" hidden="1">{#N/A,#N/A,FALSE,"TRANPORT"}</definedName>
    <definedName name="wrn.TRANSPORT." localSheetId="34" hidden="1">{#N/A,#N/A,FALSE,"TRANPORT"}</definedName>
    <definedName name="wrn.TRANSPORT." hidden="1">{#N/A,#N/A,FALSE,"TRANPORT"}</definedName>
    <definedName name="wrn.UNEMPL." localSheetId="33" hidden="1">{#N/A,#N/A,FALSE,"EMP_POP";#N/A,#N/A,FALSE,"UNEMPL"}</definedName>
    <definedName name="wrn.UNEMPL." localSheetId="34" hidden="1">{#N/A,#N/A,FALSE,"EMP_POP";#N/A,#N/A,FALSE,"UNEMPL"}</definedName>
    <definedName name="wrn.UNEMPL." hidden="1">{#N/A,#N/A,FALSE,"EMP_POP";#N/A,#N/A,FALSE,"UNEMPL"}</definedName>
    <definedName name="wrn.WAGES." localSheetId="33" hidden="1">{#N/A,#N/A,FALSE,"WAGES"}</definedName>
    <definedName name="wrn.WAGES." localSheetId="34" hidden="1">{#N/A,#N/A,FALSE,"WAGES"}</definedName>
    <definedName name="wrn.WAGES." hidden="1">{#N/A,#N/A,FALSE,"WAGES"}</definedName>
    <definedName name="wrn.WEO." localSheetId="33" hidden="1">{"WEO",#N/A,FALSE,"T"}</definedName>
    <definedName name="wrn.WEO." localSheetId="34" hidden="1">{"WEO",#N/A,FALSE,"T"}</definedName>
    <definedName name="wrn.WEO." hidden="1">{"WEO",#N/A,FALSE,"T"}</definedName>
    <definedName name="wtewt" localSheetId="43" hidden="1">#REF!</definedName>
    <definedName name="wtewt" localSheetId="45" hidden="1">#REF!</definedName>
    <definedName name="wtewt" localSheetId="47" hidden="1">#REF!</definedName>
    <definedName name="wtewt" localSheetId="21" hidden="1">#REF!</definedName>
    <definedName name="wtewt" localSheetId="24" hidden="1">#REF!</definedName>
    <definedName name="wtewt" localSheetId="41" hidden="1">#REF!</definedName>
    <definedName name="wtewt" hidden="1">#REF!</definedName>
    <definedName name="wvu.PLA1." localSheetId="2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1" hidden="1">{TRUE,TRUE,-1.25,-15.5,484.5,276.75,FALSE,FALSE,TRUE,TRUE,0,15,#N/A,56,#N/A,4.88636363636364,15.35,1,FALSE,FALSE,3,TRUE,1,FALSE,100,"Swvu.PLA2.","ACwvu.PLA2.",#N/A,FALSE,FALSE,0,0,0,0,2,"","",TRUE,TRUE,FALSE,FALSE,1,60,#N/A,#N/A,FALSE,FALSE,"Rwvu.PLA2.",#N/A,FALSE,FALSE,FALSE,9,65532,65532,FALSE,FALSE,TRUE,TRUE,TRUE}</definedName>
    <definedName name="wvu.PLA2." localSheetId="24" hidden="1">{TRUE,TRUE,-1.25,-15.5,484.5,276.75,FALSE,FALSE,TRUE,TRUE,0,15,#N/A,56,#N/A,4.88636363636364,15.35,1,FALSE,FALSE,3,TRUE,1,FALSE,100,"Swvu.PLA2.","ACwvu.PLA2.",#N/A,FALSE,FALSE,0,0,0,0,2,"","",TRUE,TRUE,FALSE,FALSE,1,60,#N/A,#N/A,FALSE,FALSE,"Rwvu.PLA2.",#N/A,FALSE,FALSE,FALSE,9,65532,65532,FALSE,FALSE,TRUE,TRUE,TRUE}</definedName>
    <definedName name="wvu.PLA2." localSheetId="4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localSheetId="43" hidden="1">[64]M!#REF!</definedName>
    <definedName name="ww" localSheetId="45" hidden="1">[64]M!#REF!</definedName>
    <definedName name="ww" localSheetId="47" hidden="1">[64]M!#REF!</definedName>
    <definedName name="ww" localSheetId="41" hidden="1">[64]M!#REF!</definedName>
    <definedName name="ww" hidden="1">[64]M!#REF!</definedName>
    <definedName name="www" localSheetId="21" hidden="1">{"Riqfin97",#N/A,FALSE,"Tran";"Riqfinpro",#N/A,FALSE,"Tran"}</definedName>
    <definedName name="www" localSheetId="24" hidden="1">{"Riqfin97",#N/A,FALSE,"Tran";"Riqfinpro",#N/A,FALSE,"Tran"}</definedName>
    <definedName name="www" localSheetId="41" hidden="1">{"Riqfin97",#N/A,FALSE,"Tran";"Riqfinpro",#N/A,FALSE,"Tran"}</definedName>
    <definedName name="www" hidden="1">{"Riqfin97",#N/A,FALSE,"Tran";"Riqfinpro",#N/A,FALSE,"Tran"}</definedName>
    <definedName name="wwwjjj" localSheetId="21" hidden="1">{#N/A,#N/A,FALSE,"slvsrtb1";#N/A,#N/A,FALSE,"slvsrtb2";#N/A,#N/A,FALSE,"slvsrtb3";#N/A,#N/A,FALSE,"slvsrtb4";#N/A,#N/A,FALSE,"slvsrtb5";#N/A,#N/A,FALSE,"slvsrtb6";#N/A,#N/A,FALSE,"slvsrtb7";#N/A,#N/A,FALSE,"slvsrtb8";#N/A,#N/A,FALSE,"slvsrtb9";#N/A,#N/A,FALSE,"slvsrtb10";#N/A,#N/A,FALSE,"slvsrtb12"}</definedName>
    <definedName name="wwwjjj" localSheetId="24" hidden="1">{#N/A,#N/A,FALSE,"slvsrtb1";#N/A,#N/A,FALSE,"slvsrtb2";#N/A,#N/A,FALSE,"slvsrtb3";#N/A,#N/A,FALSE,"slvsrtb4";#N/A,#N/A,FALSE,"slvsrtb5";#N/A,#N/A,FALSE,"slvsrtb6";#N/A,#N/A,FALSE,"slvsrtb7";#N/A,#N/A,FALSE,"slvsrtb8";#N/A,#N/A,FALSE,"slvsrtb9";#N/A,#N/A,FALSE,"slvsrtb10";#N/A,#N/A,FALSE,"slvsrtb12"}</definedName>
    <definedName name="wwwjjj" localSheetId="41"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43" hidden="1">[80]M!#REF!</definedName>
    <definedName name="wwww" localSheetId="45" hidden="1">[80]M!#REF!</definedName>
    <definedName name="wwww" localSheetId="47" hidden="1">[80]M!#REF!</definedName>
    <definedName name="wwww" localSheetId="41" hidden="1">[80]M!#REF!</definedName>
    <definedName name="wwww" hidden="1">[80]M!#REF!</definedName>
    <definedName name="wwwww" localSheetId="21" hidden="1">{"Minpmon",#N/A,FALSE,"Monthinput"}</definedName>
    <definedName name="wwwww" localSheetId="24" hidden="1">{"Minpmon",#N/A,FALSE,"Monthinput"}</definedName>
    <definedName name="wwwww" localSheetId="41" hidden="1">{"Minpmon",#N/A,FALSE,"Monthinput"}</definedName>
    <definedName name="wwwww" hidden="1">{"Minpmon",#N/A,FALSE,"Monthinput"}</definedName>
    <definedName name="wwwwwww" localSheetId="21" hidden="1">{"Riqfin97",#N/A,FALSE,"Tran";"Riqfinpro",#N/A,FALSE,"Tran"}</definedName>
    <definedName name="wwwwwww" localSheetId="24" hidden="1">{"Riqfin97",#N/A,FALSE,"Tran";"Riqfinpro",#N/A,FALSE,"Tran"}</definedName>
    <definedName name="wwwwwww" localSheetId="41" hidden="1">{"Riqfin97",#N/A,FALSE,"Tran";"Riqfinpro",#N/A,FALSE,"Tran"}</definedName>
    <definedName name="wwwwwww" hidden="1">{"Riqfin97",#N/A,FALSE,"Tran";"Riqfinpro",#N/A,FALSE,"Tran"}</definedName>
    <definedName name="wwwwwwww" localSheetId="21" hidden="1">{"Tab1",#N/A,FALSE,"P";"Tab2",#N/A,FALSE,"P"}</definedName>
    <definedName name="wwwwwwww" localSheetId="24" hidden="1">{"Tab1",#N/A,FALSE,"P";"Tab2",#N/A,FALSE,"P"}</definedName>
    <definedName name="wwwwwwww" localSheetId="41" hidden="1">{"Tab1",#N/A,FALSE,"P";"Tab2",#N/A,FALSE,"P"}</definedName>
    <definedName name="wwwwwwww" hidden="1">{"Tab1",#N/A,FALSE,"P";"Tab2",#N/A,FALSE,"P"}</definedName>
    <definedName name="Xaxis" localSheetId="43">#REF!</definedName>
    <definedName name="Xaxis" localSheetId="45">#REF!</definedName>
    <definedName name="Xaxis" localSheetId="47">#REF!</definedName>
    <definedName name="Xaxis" localSheetId="21">#REF!</definedName>
    <definedName name="Xaxis" localSheetId="24">#REF!</definedName>
    <definedName name="Xaxis" localSheetId="41">#REF!</definedName>
    <definedName name="Xaxis">#REF!</definedName>
    <definedName name="XBANANO" localSheetId="43">#REF!</definedName>
    <definedName name="XBANANO" localSheetId="45">#REF!</definedName>
    <definedName name="XBANANO" localSheetId="47">#REF!</definedName>
    <definedName name="XBANANO">#REF!</definedName>
    <definedName name="XCAFE" localSheetId="43">#REF!</definedName>
    <definedName name="XCAFE" localSheetId="45">#REF!</definedName>
    <definedName name="XCAFE" localSheetId="47">#REF!</definedName>
    <definedName name="XCAFE">#REF!</definedName>
    <definedName name="XGS" localSheetId="43">#REF!</definedName>
    <definedName name="XGS" localSheetId="45">#REF!</definedName>
    <definedName name="XGS" localSheetId="47">#REF!</definedName>
    <definedName name="XGS">#REF!</definedName>
    <definedName name="XMENSUALES" localSheetId="43">#REF!</definedName>
    <definedName name="XMENSUALES" localSheetId="45">#REF!</definedName>
    <definedName name="XMENSUALES" localSheetId="47">#REF!</definedName>
    <definedName name="XMENSUALES">#REF!</definedName>
    <definedName name="xx" localSheetId="21" hidden="1">{"Riqfin97",#N/A,FALSE,"Tran";"Riqfinpro",#N/A,FALSE,"Tran"}</definedName>
    <definedName name="xx" localSheetId="24" hidden="1">{"Riqfin97",#N/A,FALSE,"Tran";"Riqfinpro",#N/A,FALSE,"Tran"}</definedName>
    <definedName name="xx" localSheetId="41" hidden="1">{"Riqfin97",#N/A,FALSE,"Tran";"Riqfinpro",#N/A,FALSE,"Tran"}</definedName>
    <definedName name="xx" hidden="1">{"Riqfin97",#N/A,FALSE,"Tran";"Riqfinpro",#N/A,FALSE,"Tran"}</definedName>
    <definedName name="xxWRS_1">'[28]shared data'!$A$1:$A$77</definedName>
    <definedName name="xxWRS_2" localSheetId="43">#REF!</definedName>
    <definedName name="xxWRS_2" localSheetId="45">#REF!</definedName>
    <definedName name="xxWRS_2" localSheetId="47">#REF!</definedName>
    <definedName name="xxWRS_2">#REF!</definedName>
    <definedName name="xxWRS_3" localSheetId="43">#REF!</definedName>
    <definedName name="xxWRS_3" localSheetId="45">#REF!</definedName>
    <definedName name="xxWRS_3" localSheetId="47">#REF!</definedName>
    <definedName name="xxWRS_3">#REF!</definedName>
    <definedName name="xxWRS_4">[50]Q5!$A$1:$A$104</definedName>
    <definedName name="xxWRS_5">[50]Q6!$A$1:$A$160</definedName>
    <definedName name="xxWRS_6">[50]Q7!$A$1:$A$59</definedName>
    <definedName name="xxWRS_7">[50]Q5!$A$1:$A$109</definedName>
    <definedName name="xxWRS_8">[50]Q6!$A$1:$A$162</definedName>
    <definedName name="xxWRS_9">[50]Q7!$A$1:$A$61</definedName>
    <definedName name="XXX" localSheetId="32">#REF!</definedName>
    <definedName name="XXX" localSheetId="33">#REF!</definedName>
    <definedName name="XXX" localSheetId="34">#REF!</definedName>
    <definedName name="xxx">[57]GDP_WEO!$A$3:$AB$188</definedName>
    <definedName name="XXX1" localSheetId="43">#REF!</definedName>
    <definedName name="XXX1" localSheetId="45">#REF!</definedName>
    <definedName name="XXX1" localSheetId="47">#REF!</definedName>
    <definedName name="XXX1">#REF!</definedName>
    <definedName name="xxxx" localSheetId="21" hidden="1">{"Riqfin97",#N/A,FALSE,"Tran";"Riqfinpro",#N/A,FALSE,"Tran"}</definedName>
    <definedName name="xxxx" localSheetId="24" hidden="1">{"Riqfin97",#N/A,FALSE,"Tran";"Riqfinpro",#N/A,FALSE,"Tran"}</definedName>
    <definedName name="xxxx" localSheetId="41" hidden="1">{"Riqfin97",#N/A,FALSE,"Tran";"Riqfinpro",#N/A,FALSE,"Tran"}</definedName>
    <definedName name="xxxx" hidden="1">{"Riqfin97",#N/A,FALSE,"Tran";"Riqfinpro",#N/A,FALSE,"Tran"}</definedName>
    <definedName name="xxxxxxxxxxxxxx" localSheetId="21" hidden="1">{"Riqfin97",#N/A,FALSE,"Tran";"Riqfinpro",#N/A,FALSE,"Tran"}</definedName>
    <definedName name="xxxxxxxxxxxxxx" localSheetId="24" hidden="1">{"Riqfin97",#N/A,FALSE,"Tran";"Riqfinpro",#N/A,FALSE,"Tran"}</definedName>
    <definedName name="xxxxxxxxxxxxxx" localSheetId="41" hidden="1">{"Riqfin97",#N/A,FALSE,"Tran";"Riqfinpro",#N/A,FALSE,"Tran"}</definedName>
    <definedName name="xxxxxxxxxxxxxx" hidden="1">{"Riqfin97",#N/A,FALSE,"Tran";"Riqfinpro",#N/A,FALSE,"Tran"}</definedName>
    <definedName name="y" localSheetId="43" hidden="1">#REF!</definedName>
    <definedName name="y" localSheetId="45" hidden="1">#REF!</definedName>
    <definedName name="y" localSheetId="47" hidden="1">#REF!</definedName>
    <definedName name="y" localSheetId="21" hidden="1">#REF!</definedName>
    <definedName name="y" localSheetId="24" hidden="1">#REF!</definedName>
    <definedName name="y" localSheetId="41" hidden="1">#REF!</definedName>
    <definedName name="y" hidden="1">#REF!</definedName>
    <definedName name="ycirr" localSheetId="43">#REF!</definedName>
    <definedName name="ycirr" localSheetId="45">#REF!</definedName>
    <definedName name="ycirr" localSheetId="47">#REF!</definedName>
    <definedName name="ycirr">#REF!</definedName>
    <definedName name="Year" localSheetId="43">#REF!</definedName>
    <definedName name="Year" localSheetId="45">#REF!</definedName>
    <definedName name="Year" localSheetId="47">#REF!</definedName>
    <definedName name="Year">#REF!</definedName>
    <definedName name="Years" localSheetId="43">#REF!</definedName>
    <definedName name="Years" localSheetId="45">#REF!</definedName>
    <definedName name="Years" localSheetId="47">#REF!</definedName>
    <definedName name="Years">#REF!</definedName>
    <definedName name="yenr" localSheetId="43">#REF!</definedName>
    <definedName name="yenr" localSheetId="45">#REF!</definedName>
    <definedName name="yenr" localSheetId="47">#REF!</definedName>
    <definedName name="yenr">#REF!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tyry" localSheetId="43" hidden="1">'[36]Fax a enviar'!#REF!</definedName>
    <definedName name="ytyry" localSheetId="45" hidden="1">'[36]Fax a enviar'!#REF!</definedName>
    <definedName name="ytyry" localSheetId="47" hidden="1">'[36]Fax a enviar'!#REF!</definedName>
    <definedName name="ytyry" localSheetId="21" hidden="1">'[36]Fax a enviar'!#REF!</definedName>
    <definedName name="ytyry" localSheetId="24" hidden="1">'[36]Fax a enviar'!#REF!</definedName>
    <definedName name="ytyry" localSheetId="41" hidden="1">'[36]Fax a enviar'!#REF!</definedName>
    <definedName name="ytyry" hidden="1">'[36]Fax a enviar'!#REF!</definedName>
    <definedName name="ytytryry" localSheetId="43" hidden="1">#REF!</definedName>
    <definedName name="ytytryry" localSheetId="45" hidden="1">#REF!</definedName>
    <definedName name="ytytryry" localSheetId="47" hidden="1">#REF!</definedName>
    <definedName name="ytytryry" localSheetId="21" hidden="1">#REF!</definedName>
    <definedName name="ytytryry" localSheetId="24" hidden="1">#REF!</definedName>
    <definedName name="ytytryry" localSheetId="41" hidden="1">#REF!</definedName>
    <definedName name="ytytryry" hidden="1">#REF!</definedName>
    <definedName name="ytyty" localSheetId="43" hidden="1">'[27]Fax a enviar'!#REF!</definedName>
    <definedName name="ytyty" localSheetId="45" hidden="1">'[27]Fax a enviar'!#REF!</definedName>
    <definedName name="ytyty" localSheetId="47" hidden="1">'[27]Fax a enviar'!#REF!</definedName>
    <definedName name="ytyty" localSheetId="24" hidden="1">'[27]Fax a enviar'!#REF!</definedName>
    <definedName name="ytyty" localSheetId="41" hidden="1">'[27]Fax a enviar'!#REF!</definedName>
    <definedName name="ytyty" hidden="1">'[27]Fax a enviar'!#REF!</definedName>
    <definedName name="ytytyt" localSheetId="43" hidden="1">'[27]Fax a enviar'!#REF!</definedName>
    <definedName name="ytytyt" localSheetId="45" hidden="1">'[27]Fax a enviar'!#REF!</definedName>
    <definedName name="ytytyt" localSheetId="47" hidden="1">'[27]Fax a enviar'!#REF!</definedName>
    <definedName name="ytytyt" localSheetId="24" hidden="1">'[27]Fax a enviar'!#REF!</definedName>
    <definedName name="ytytyt" localSheetId="41" hidden="1">'[27]Fax a enviar'!#REF!</definedName>
    <definedName name="ytytyt" hidden="1">'[27]Fax a enviar'!#REF!</definedName>
    <definedName name="yu" localSheetId="21" hidden="1">{"Tab1",#N/A,FALSE,"P";"Tab2",#N/A,FALSE,"P"}</definedName>
    <definedName name="yu" localSheetId="24" hidden="1">{"Tab1",#N/A,FALSE,"P";"Tab2",#N/A,FALSE,"P"}</definedName>
    <definedName name="yu" localSheetId="41" hidden="1">{"Tab1",#N/A,FALSE,"P";"Tab2",#N/A,FALSE,"P"}</definedName>
    <definedName name="yu" hidden="1">{"Tab1",#N/A,FALSE,"P";"Tab2",#N/A,FALSE,"P"}</definedName>
    <definedName name="yucvvjkjo09" localSheetId="43" hidden="1">'[48]Fax a enviar'!#REF!</definedName>
    <definedName name="yucvvjkjo09" localSheetId="45" hidden="1">'[48]Fax a enviar'!#REF!</definedName>
    <definedName name="yucvvjkjo09" localSheetId="47" hidden="1">'[48]Fax a enviar'!#REF!</definedName>
    <definedName name="yucvvjkjo09" localSheetId="41" hidden="1">'[48]Fax a enviar'!#REF!</definedName>
    <definedName name="yucvvjkjo09" hidden="1">'[48]Fax a enviar'!#REF!</definedName>
    <definedName name="YY" localSheetId="43">#REF!</definedName>
    <definedName name="YY" localSheetId="45">#REF!</definedName>
    <definedName name="YY" localSheetId="47">#REF!</definedName>
    <definedName name="YY" localSheetId="21">#REF!</definedName>
    <definedName name="YY" localSheetId="24">#REF!</definedName>
    <definedName name="YY" localSheetId="41">#REF!</definedName>
    <definedName name="YY">#REF!</definedName>
    <definedName name="YY1A" localSheetId="43">#REF!</definedName>
    <definedName name="YY1A" localSheetId="45">#REF!</definedName>
    <definedName name="YY1A" localSheetId="47">#REF!</definedName>
    <definedName name="YY1A" localSheetId="21">#REF!</definedName>
    <definedName name="YY1A" localSheetId="24">#REF!</definedName>
    <definedName name="YY1A" localSheetId="41">#REF!</definedName>
    <definedName name="YY1A">#REF!</definedName>
    <definedName name="yytutyu" localSheetId="43" hidden="1">#REF!</definedName>
    <definedName name="yytutyu" localSheetId="45" hidden="1">#REF!</definedName>
    <definedName name="yytutyu" localSheetId="47" hidden="1">#REF!</definedName>
    <definedName name="yytutyu" localSheetId="21" hidden="1">#REF!</definedName>
    <definedName name="yytutyu" localSheetId="24" hidden="1">#REF!</definedName>
    <definedName name="yytutyu" localSheetId="41" hidden="1">#REF!</definedName>
    <definedName name="yytutyu" hidden="1">#REF!</definedName>
    <definedName name="yyy" localSheetId="21" hidden="1">{"Tab1",#N/A,FALSE,"P";"Tab2",#N/A,FALSE,"P"}</definedName>
    <definedName name="yyy" localSheetId="24" hidden="1">{"Tab1",#N/A,FALSE,"P";"Tab2",#N/A,FALSE,"P"}</definedName>
    <definedName name="yyy" localSheetId="41" hidden="1">{"Tab1",#N/A,FALSE,"P";"Tab2",#N/A,FALSE,"P"}</definedName>
    <definedName name="yyy" hidden="1">{"Tab1",#N/A,FALSE,"P";"Tab2",#N/A,FALSE,"P"}</definedName>
    <definedName name="yyyyyy" localSheetId="43" hidden="1">'[49]Fax a enviar'!#REF!</definedName>
    <definedName name="yyyyyy" localSheetId="45" hidden="1">'[49]Fax a enviar'!#REF!</definedName>
    <definedName name="yyyyyy" localSheetId="47" hidden="1">'[49]Fax a enviar'!#REF!</definedName>
    <definedName name="yyyyyy" localSheetId="41" hidden="1">'[49]Fax a enviar'!#REF!</definedName>
    <definedName name="yyyyyy" hidden="1">'[49]Fax a enviar'!#REF!</definedName>
    <definedName name="yyyyyyyy" localSheetId="43" hidden="1">'[49]Fax a enviar'!#REF!</definedName>
    <definedName name="yyyyyyyy" localSheetId="45" hidden="1">'[49]Fax a enviar'!#REF!</definedName>
    <definedName name="yyyyyyyy" localSheetId="47" hidden="1">'[49]Fax a enviar'!#REF!</definedName>
    <definedName name="yyyyyyyy" localSheetId="41" hidden="1">'[49]Fax a enviar'!#REF!</definedName>
    <definedName name="yyyyyyyy" hidden="1">'[49]Fax a enviar'!#REF!</definedName>
    <definedName name="yyyyyyyyyyy" localSheetId="43" hidden="1">'[30]Fax a enviar'!#REF!</definedName>
    <definedName name="yyyyyyyyyyy" localSheetId="45" hidden="1">'[30]Fax a enviar'!#REF!</definedName>
    <definedName name="yyyyyyyyyyy" localSheetId="47" hidden="1">'[30]Fax a enviar'!#REF!</definedName>
    <definedName name="yyyyyyyyyyy" localSheetId="41" hidden="1">'[30]Fax a enviar'!#REF!</definedName>
    <definedName name="yyyyyyyyyyy" hidden="1">'[30]Fax a enviar'!#REF!</definedName>
    <definedName name="yyyyyyyyyyyyy" localSheetId="43" hidden="1">#REF!</definedName>
    <definedName name="yyyyyyyyyyyyy" localSheetId="45" hidden="1">#REF!</definedName>
    <definedName name="yyyyyyyyyyyyy" localSheetId="47" hidden="1">#REF!</definedName>
    <definedName name="yyyyyyyyyyyyy" localSheetId="21" hidden="1">#REF!</definedName>
    <definedName name="yyyyyyyyyyyyy" localSheetId="24" hidden="1">#REF!</definedName>
    <definedName name="yyyyyyyyyyyyy" localSheetId="41" hidden="1">#REF!</definedName>
    <definedName name="yyyyyyyyyyyyy" hidden="1">#REF!</definedName>
    <definedName name="yyyyyyyyyyyyyyy" localSheetId="43" hidden="1">'[49]Fax a enviar'!#REF!</definedName>
    <definedName name="yyyyyyyyyyyyyyy" localSheetId="45" hidden="1">'[49]Fax a enviar'!#REF!</definedName>
    <definedName name="yyyyyyyyyyyyyyy" localSheetId="47" hidden="1">'[49]Fax a enviar'!#REF!</definedName>
    <definedName name="yyyyyyyyyyyyyyy" localSheetId="41" hidden="1">'[49]Fax a enviar'!#REF!</definedName>
    <definedName name="yyyyyyyyyyyyyyy" hidden="1">'[49]Fax a enviar'!#REF!</definedName>
    <definedName name="yyyyyyyyyyyyyyyyyyyyyy" localSheetId="43" hidden="1">'[46]Fax a enviar'!#REF!</definedName>
    <definedName name="yyyyyyyyyyyyyyyyyyyyyy" localSheetId="45" hidden="1">'[46]Fax a enviar'!#REF!</definedName>
    <definedName name="yyyyyyyyyyyyyyyyyyyyyy" localSheetId="47" hidden="1">'[46]Fax a enviar'!#REF!</definedName>
    <definedName name="yyyyyyyyyyyyyyyyyyyyyy" localSheetId="41" hidden="1">'[46]Fax a enviar'!#REF!</definedName>
    <definedName name="yyyyyyyyyyyyyyyyyyyyyy" hidden="1">'[46]Fax a enviar'!#REF!</definedName>
    <definedName name="Z" localSheetId="43">#REF!</definedName>
    <definedName name="Z" localSheetId="45">#REF!</definedName>
    <definedName name="Z" localSheetId="47">#REF!</definedName>
    <definedName name="Z" localSheetId="21">#REF!</definedName>
    <definedName name="Z" localSheetId="24">#REF!</definedName>
    <definedName name="Z" localSheetId="32">[1]Imp!#REF!</definedName>
    <definedName name="Z" localSheetId="33">[1]Imp!#REF!</definedName>
    <definedName name="Z" localSheetId="34">[1]Imp!#REF!</definedName>
    <definedName name="Z" localSheetId="41">#REF!</definedName>
    <definedName name="Z">#REF!</definedName>
    <definedName name="Z_1A8C061B_2301_11D3_BFD1_000039E37209_.wvu.Cols" localSheetId="43" hidden="1">#REF!,#REF!,#REF!</definedName>
    <definedName name="Z_1A8C061B_2301_11D3_BFD1_000039E37209_.wvu.Cols" localSheetId="45" hidden="1">#REF!,#REF!,#REF!</definedName>
    <definedName name="Z_1A8C061B_2301_11D3_BFD1_000039E37209_.wvu.Cols" localSheetId="47" hidden="1">#REF!,#REF!,#REF!</definedName>
    <definedName name="Z_1A8C061B_2301_11D3_BFD1_000039E37209_.wvu.Cols" localSheetId="21" hidden="1">#REF!,#REF!,#REF!</definedName>
    <definedName name="Z_1A8C061B_2301_11D3_BFD1_000039E37209_.wvu.Cols" localSheetId="24" hidden="1">#REF!,#REF!,#REF!</definedName>
    <definedName name="Z_1A8C061B_2301_11D3_BFD1_000039E37209_.wvu.Cols" localSheetId="41" hidden="1">#REF!,#REF!,#REF!</definedName>
    <definedName name="Z_1A8C061B_2301_11D3_BFD1_000039E37209_.wvu.Cols" hidden="1">#REF!,#REF!,#REF!</definedName>
    <definedName name="Z_1A8C061B_2301_11D3_BFD1_000039E37209_.wvu.Rows" localSheetId="43" hidden="1">#REF!,#REF!,#REF!</definedName>
    <definedName name="Z_1A8C061B_2301_11D3_BFD1_000039E37209_.wvu.Rows" localSheetId="45" hidden="1">#REF!,#REF!,#REF!</definedName>
    <definedName name="Z_1A8C061B_2301_11D3_BFD1_000039E37209_.wvu.Rows" localSheetId="47" hidden="1">#REF!,#REF!,#REF!</definedName>
    <definedName name="Z_1A8C061B_2301_11D3_BFD1_000039E37209_.wvu.Rows" localSheetId="21" hidden="1">#REF!,#REF!,#REF!</definedName>
    <definedName name="Z_1A8C061B_2301_11D3_BFD1_000039E37209_.wvu.Rows" localSheetId="24" hidden="1">#REF!,#REF!,#REF!</definedName>
    <definedName name="Z_1A8C061B_2301_11D3_BFD1_000039E37209_.wvu.Rows" localSheetId="41" hidden="1">#REF!,#REF!,#REF!</definedName>
    <definedName name="Z_1A8C061B_2301_11D3_BFD1_000039E37209_.wvu.Rows" hidden="1">#REF!,#REF!,#REF!</definedName>
    <definedName name="Z_1A8C061C_2301_11D3_BFD1_000039E37209_.wvu.Cols" localSheetId="43" hidden="1">#REF!,#REF!,#REF!</definedName>
    <definedName name="Z_1A8C061C_2301_11D3_BFD1_000039E37209_.wvu.Cols" localSheetId="45" hidden="1">#REF!,#REF!,#REF!</definedName>
    <definedName name="Z_1A8C061C_2301_11D3_BFD1_000039E37209_.wvu.Cols" localSheetId="47" hidden="1">#REF!,#REF!,#REF!</definedName>
    <definedName name="Z_1A8C061C_2301_11D3_BFD1_000039E37209_.wvu.Cols" localSheetId="21" hidden="1">#REF!,#REF!,#REF!</definedName>
    <definedName name="Z_1A8C061C_2301_11D3_BFD1_000039E37209_.wvu.Cols" localSheetId="24" hidden="1">#REF!,#REF!,#REF!</definedName>
    <definedName name="Z_1A8C061C_2301_11D3_BFD1_000039E37209_.wvu.Cols" localSheetId="41" hidden="1">#REF!,#REF!,#REF!</definedName>
    <definedName name="Z_1A8C061C_2301_11D3_BFD1_000039E37209_.wvu.Cols" hidden="1">#REF!,#REF!,#REF!</definedName>
    <definedName name="Z_1A8C061C_2301_11D3_BFD1_000039E37209_.wvu.Rows" localSheetId="43" hidden="1">#REF!,#REF!,#REF!</definedName>
    <definedName name="Z_1A8C061C_2301_11D3_BFD1_000039E37209_.wvu.Rows" localSheetId="45" hidden="1">#REF!,#REF!,#REF!</definedName>
    <definedName name="Z_1A8C061C_2301_11D3_BFD1_000039E37209_.wvu.Rows" localSheetId="47" hidden="1">#REF!,#REF!,#REF!</definedName>
    <definedName name="Z_1A8C061C_2301_11D3_BFD1_000039E37209_.wvu.Rows" localSheetId="21" hidden="1">#REF!,#REF!,#REF!</definedName>
    <definedName name="Z_1A8C061C_2301_11D3_BFD1_000039E37209_.wvu.Rows" localSheetId="24" hidden="1">#REF!,#REF!,#REF!</definedName>
    <definedName name="Z_1A8C061C_2301_11D3_BFD1_000039E37209_.wvu.Rows" localSheetId="41" hidden="1">#REF!,#REF!,#REF!</definedName>
    <definedName name="Z_1A8C061C_2301_11D3_BFD1_000039E37209_.wvu.Rows" hidden="1">#REF!,#REF!,#REF!</definedName>
    <definedName name="Z_1A8C061E_2301_11D3_BFD1_000039E37209_.wvu.Cols" localSheetId="43" hidden="1">#REF!,#REF!,#REF!</definedName>
    <definedName name="Z_1A8C061E_2301_11D3_BFD1_000039E37209_.wvu.Cols" localSheetId="45" hidden="1">#REF!,#REF!,#REF!</definedName>
    <definedName name="Z_1A8C061E_2301_11D3_BFD1_000039E37209_.wvu.Cols" localSheetId="47" hidden="1">#REF!,#REF!,#REF!</definedName>
    <definedName name="Z_1A8C061E_2301_11D3_BFD1_000039E37209_.wvu.Cols" localSheetId="21" hidden="1">#REF!,#REF!,#REF!</definedName>
    <definedName name="Z_1A8C061E_2301_11D3_BFD1_000039E37209_.wvu.Cols" localSheetId="24" hidden="1">#REF!,#REF!,#REF!</definedName>
    <definedName name="Z_1A8C061E_2301_11D3_BFD1_000039E37209_.wvu.Cols" localSheetId="41" hidden="1">#REF!,#REF!,#REF!</definedName>
    <definedName name="Z_1A8C061E_2301_11D3_BFD1_000039E37209_.wvu.Cols" hidden="1">#REF!,#REF!,#REF!</definedName>
    <definedName name="Z_1A8C061E_2301_11D3_BFD1_000039E37209_.wvu.Rows" localSheetId="43" hidden="1">#REF!,#REF!,#REF!</definedName>
    <definedName name="Z_1A8C061E_2301_11D3_BFD1_000039E37209_.wvu.Rows" localSheetId="45" hidden="1">#REF!,#REF!,#REF!</definedName>
    <definedName name="Z_1A8C061E_2301_11D3_BFD1_000039E37209_.wvu.Rows" localSheetId="47" hidden="1">#REF!,#REF!,#REF!</definedName>
    <definedName name="Z_1A8C061E_2301_11D3_BFD1_000039E37209_.wvu.Rows" localSheetId="21" hidden="1">#REF!,#REF!,#REF!</definedName>
    <definedName name="Z_1A8C061E_2301_11D3_BFD1_000039E37209_.wvu.Rows" localSheetId="24" hidden="1">#REF!,#REF!,#REF!</definedName>
    <definedName name="Z_1A8C061E_2301_11D3_BFD1_000039E37209_.wvu.Rows" localSheetId="41" hidden="1">#REF!,#REF!,#REF!</definedName>
    <definedName name="Z_1A8C061E_2301_11D3_BFD1_000039E37209_.wvu.Rows" hidden="1">#REF!,#REF!,#REF!</definedName>
    <definedName name="Z_1A8C061F_2301_11D3_BFD1_000039E37209_.wvu.Cols" localSheetId="43" hidden="1">#REF!,#REF!,#REF!</definedName>
    <definedName name="Z_1A8C061F_2301_11D3_BFD1_000039E37209_.wvu.Cols" localSheetId="45" hidden="1">#REF!,#REF!,#REF!</definedName>
    <definedName name="Z_1A8C061F_2301_11D3_BFD1_000039E37209_.wvu.Cols" localSheetId="47" hidden="1">#REF!,#REF!,#REF!</definedName>
    <definedName name="Z_1A8C061F_2301_11D3_BFD1_000039E37209_.wvu.Cols" localSheetId="21" hidden="1">#REF!,#REF!,#REF!</definedName>
    <definedName name="Z_1A8C061F_2301_11D3_BFD1_000039E37209_.wvu.Cols" localSheetId="24" hidden="1">#REF!,#REF!,#REF!</definedName>
    <definedName name="Z_1A8C061F_2301_11D3_BFD1_000039E37209_.wvu.Cols" localSheetId="41" hidden="1">#REF!,#REF!,#REF!</definedName>
    <definedName name="Z_1A8C061F_2301_11D3_BFD1_000039E37209_.wvu.Cols" hidden="1">#REF!,#REF!,#REF!</definedName>
    <definedName name="Z_1A8C061F_2301_11D3_BFD1_000039E37209_.wvu.Rows" localSheetId="43" hidden="1">#REF!,#REF!,#REF!</definedName>
    <definedName name="Z_1A8C061F_2301_11D3_BFD1_000039E37209_.wvu.Rows" localSheetId="45" hidden="1">#REF!,#REF!,#REF!</definedName>
    <definedName name="Z_1A8C061F_2301_11D3_BFD1_000039E37209_.wvu.Rows" localSheetId="47" hidden="1">#REF!,#REF!,#REF!</definedName>
    <definedName name="Z_1A8C061F_2301_11D3_BFD1_000039E37209_.wvu.Rows" localSheetId="21" hidden="1">#REF!,#REF!,#REF!</definedName>
    <definedName name="Z_1A8C061F_2301_11D3_BFD1_000039E37209_.wvu.Rows" localSheetId="24" hidden="1">#REF!,#REF!,#REF!</definedName>
    <definedName name="Z_1A8C061F_2301_11D3_BFD1_000039E37209_.wvu.Rows" localSheetId="41" hidden="1">#REF!,#REF!,#REF!</definedName>
    <definedName name="Z_1A8C061F_2301_11D3_BFD1_000039E37209_.wvu.Rows" hidden="1">#REF!,#REF!,#REF!</definedName>
    <definedName name="Z_95224721_0485_11D4_BFD1_00508B5F4DA4_.wvu.Cols" localSheetId="43" hidden="1">#REF!</definedName>
    <definedName name="Z_95224721_0485_11D4_BFD1_00508B5F4DA4_.wvu.Cols" localSheetId="45" hidden="1">#REF!</definedName>
    <definedName name="Z_95224721_0485_11D4_BFD1_00508B5F4DA4_.wvu.Cols" localSheetId="47" hidden="1">#REF!</definedName>
    <definedName name="Z_95224721_0485_11D4_BFD1_00508B5F4DA4_.wvu.Cols" localSheetId="21" hidden="1">#REF!</definedName>
    <definedName name="Z_95224721_0485_11D4_BFD1_00508B5F4DA4_.wvu.Cols" localSheetId="24" hidden="1">#REF!</definedName>
    <definedName name="Z_95224721_0485_11D4_BFD1_00508B5F4DA4_.wvu.Cols" localSheetId="41" hidden="1">#REF!</definedName>
    <definedName name="Z_95224721_0485_11D4_BFD1_00508B5F4DA4_.wvu.Cols" hidden="1">#REF!</definedName>
    <definedName name="zc" localSheetId="21" hidden="1">{"Riqfin97",#N/A,FALSE,"Tran";"Riqfinpro",#N/A,FALSE,"Tran"}</definedName>
    <definedName name="zc" localSheetId="24" hidden="1">{"Riqfin97",#N/A,FALSE,"Tran";"Riqfinpro",#N/A,FALSE,"Tran"}</definedName>
    <definedName name="zc" localSheetId="41" hidden="1">{"Riqfin97",#N/A,FALSE,"Tran";"Riqfinpro",#N/A,FALSE,"Tran"}</definedName>
    <definedName name="zc" hidden="1">{"Riqfin97",#N/A,FALSE,"Tran";"Riqfinpro",#N/A,FALSE,"Tran"}</definedName>
    <definedName name="zio" localSheetId="21" hidden="1">{"Tab1",#N/A,FALSE,"P";"Tab2",#N/A,FALSE,"P"}</definedName>
    <definedName name="zio" localSheetId="24" hidden="1">{"Tab1",#N/A,FALSE,"P";"Tab2",#N/A,FALSE,"P"}</definedName>
    <definedName name="zio" localSheetId="41" hidden="1">{"Tab1",#N/A,FALSE,"P";"Tab2",#N/A,FALSE,"P"}</definedName>
    <definedName name="zio" hidden="1">{"Tab1",#N/A,FALSE,"P";"Tab2",#N/A,FALSE,"P"}</definedName>
    <definedName name="zn" localSheetId="21" hidden="1">{"bop94-99",#N/A,FALSE,"BOP";"bgdp94-99",#N/A,FALSE,"BOPGDP";"exp94-99",#N/A,FALSE,"EXP";"imp94-99",#N/A,FALSE,"IMP";"tt9499",#N/A,FALSE,"TT";"ss94-99",#N/A,FALSE,"SERV";"tran94-99",#N/A,FALSE,"TRAN";"dis95-98",#N/A,FALSE,"DISB";"amor94-99",#N/A,FALSE,"AMOR";"int94-98",#N/A,FALSE,"INT";"debt94-99",#N/A,FALSE,"DEBT"}</definedName>
    <definedName name="zn" localSheetId="24" hidden="1">{"bop94-99",#N/A,FALSE,"BOP";"bgdp94-99",#N/A,FALSE,"BOPGDP";"exp94-99",#N/A,FALSE,"EXP";"imp94-99",#N/A,FALSE,"IMP";"tt9499",#N/A,FALSE,"TT";"ss94-99",#N/A,FALSE,"SERV";"tran94-99",#N/A,FALSE,"TRAN";"dis95-98",#N/A,FALSE,"DISB";"amor94-99",#N/A,FALSE,"AMOR";"int94-98",#N/A,FALSE,"INT";"debt94-99",#N/A,FALSE,"DEBT"}</definedName>
    <definedName name="zn" localSheetId="41"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43">#REF!</definedName>
    <definedName name="zrrae" localSheetId="45">#REF!</definedName>
    <definedName name="zrrae" localSheetId="47">#REF!</definedName>
    <definedName name="zrrae" localSheetId="21">#REF!</definedName>
    <definedName name="zrrae" localSheetId="24">#REF!</definedName>
    <definedName name="zrrae" localSheetId="41">#REF!</definedName>
    <definedName name="zrrae">#REF!</definedName>
    <definedName name="zv" localSheetId="21" hidden="1">{"Tab1",#N/A,FALSE,"P";"Tab2",#N/A,FALSE,"P"}</definedName>
    <definedName name="zv" localSheetId="24" hidden="1">{"Tab1",#N/A,FALSE,"P";"Tab2",#N/A,FALSE,"P"}</definedName>
    <definedName name="zv" localSheetId="41" hidden="1">{"Tab1",#N/A,FALSE,"P";"Tab2",#N/A,FALSE,"P"}</definedName>
    <definedName name="zv" hidden="1">{"Tab1",#N/A,FALSE,"P";"Tab2",#N/A,FALSE,"P"}</definedName>
    <definedName name="zx" localSheetId="21" hidden="1">{"Tab1",#N/A,FALSE,"P";"Tab2",#N/A,FALSE,"P"}</definedName>
    <definedName name="zx" localSheetId="24" hidden="1">{"Tab1",#N/A,FALSE,"P";"Tab2",#N/A,FALSE,"P"}</definedName>
    <definedName name="zx" localSheetId="41" hidden="1">{"Tab1",#N/A,FALSE,"P";"Tab2",#N/A,FALSE,"P"}</definedName>
    <definedName name="zx" hidden="1">{"Tab1",#N/A,FALSE,"P";"Tab2",#N/A,FALSE,"P"}</definedName>
    <definedName name="zz" localSheetId="21" hidden="1">{"Tab1",#N/A,FALSE,"P";"Tab2",#N/A,FALSE,"P"}</definedName>
    <definedName name="zz" localSheetId="24" hidden="1">{"Tab1",#N/A,FALSE,"P";"Tab2",#N/A,FALSE,"P"}</definedName>
    <definedName name="zz" localSheetId="41" hidden="1">{"Tab1",#N/A,FALSE,"P";"Tab2",#N/A,FALSE,"P"}</definedName>
    <definedName name="zz" hidden="1">{"Tab1",#N/A,FALSE,"P";"Tab2",#N/A,FALSE,"P"}</definedName>
    <definedName name="zzrr" localSheetId="43">#REF!</definedName>
    <definedName name="zzrr" localSheetId="45">#REF!</definedName>
    <definedName name="zzrr" localSheetId="47">#REF!</definedName>
    <definedName name="zzrr" localSheetId="21">#REF!</definedName>
    <definedName name="zzrr" localSheetId="24">#REF!</definedName>
    <definedName name="zzrr" localSheetId="41">#REF!</definedName>
    <definedName name="zzrr">#REF!</definedName>
    <definedName name="zzzz" localSheetId="21" hidden="1">{"Tab1",#N/A,FALSE,"P";"Tab2",#N/A,FALSE,"P"}</definedName>
    <definedName name="zzzz" localSheetId="24" hidden="1">{"Tab1",#N/A,FALSE,"P";"Tab2",#N/A,FALSE,"P"}</definedName>
    <definedName name="zzzz" localSheetId="41" hidden="1">{"Tab1",#N/A,FALSE,"P";"Tab2",#N/A,FALSE,"P"}</definedName>
    <definedName name="zzzz" hidden="1">{"Tab1",#N/A,FALSE,"P";"Tab2",#N/A,FALSE,"P"}</definedName>
    <definedName name="zzzzzzzzzz" localSheetId="21" hidden="1">{#N/A,#N/A,FALSE,"slvsrtb1";#N/A,#N/A,FALSE,"slvsrtb2";#N/A,#N/A,FALSE,"slvsrtb3";#N/A,#N/A,FALSE,"slvsrtb4";#N/A,#N/A,FALSE,"slvsrtb5";#N/A,#N/A,FALSE,"slvsrtb6";#N/A,#N/A,FALSE,"slvsrtb7";#N/A,#N/A,FALSE,"slvsrtb8";#N/A,#N/A,FALSE,"slvsrtb9";#N/A,#N/A,FALSE,"slvsrtb10";#N/A,#N/A,FALSE,"slvsrtb12"}</definedName>
    <definedName name="zzzzzzzzzz" localSheetId="24" hidden="1">{#N/A,#N/A,FALSE,"slvsrtb1";#N/A,#N/A,FALSE,"slvsrtb2";#N/A,#N/A,FALSE,"slvsrtb3";#N/A,#N/A,FALSE,"slvsrtb4";#N/A,#N/A,FALSE,"slvsrtb5";#N/A,#N/A,FALSE,"slvsrtb6";#N/A,#N/A,FALSE,"slvsrtb7";#N/A,#N/A,FALSE,"slvsrtb8";#N/A,#N/A,FALSE,"slvsrtb9";#N/A,#N/A,FALSE,"slvsrtb10";#N/A,#N/A,FALSE,"slvsrtb12"}</definedName>
    <definedName name="zzzzzzzzzz" localSheetId="41"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121" l="1"/>
  <c r="J21" i="78" l="1"/>
  <c r="H12" i="96" l="1"/>
  <c r="H61" i="95" l="1"/>
  <c r="F8" i="83" l="1"/>
  <c r="F11" i="83"/>
  <c r="F12" i="83"/>
  <c r="F13" i="83"/>
  <c r="F14" i="83"/>
  <c r="F15" i="83"/>
  <c r="F16" i="83"/>
  <c r="F17" i="83"/>
  <c r="F18" i="83"/>
  <c r="F19" i="83"/>
  <c r="F20" i="83"/>
  <c r="F21" i="83"/>
  <c r="F22" i="83"/>
  <c r="F23" i="83"/>
  <c r="F24" i="83"/>
  <c r="F25" i="83"/>
  <c r="F26" i="83"/>
  <c r="F27" i="83"/>
  <c r="F28" i="83"/>
  <c r="F29" i="83"/>
  <c r="F30" i="83"/>
  <c r="F31" i="83"/>
  <c r="F32" i="83"/>
  <c r="F34" i="83"/>
  <c r="F36" i="83"/>
  <c r="F37" i="83"/>
  <c r="F38" i="83"/>
  <c r="F39" i="83"/>
  <c r="F40" i="83"/>
  <c r="F7" i="83"/>
  <c r="E33" i="83"/>
  <c r="F33" i="83" s="1"/>
  <c r="E35" i="83"/>
  <c r="E10" i="83"/>
  <c r="E41" i="83" s="1"/>
  <c r="C10" i="83"/>
  <c r="C41" i="83" s="1"/>
  <c r="D8" i="83" s="1"/>
  <c r="C35" i="83"/>
  <c r="D7" i="108"/>
  <c r="D8" i="108"/>
  <c r="D9" i="108"/>
  <c r="D10" i="108"/>
  <c r="D11" i="108"/>
  <c r="D12" i="108"/>
  <c r="D6" i="108"/>
  <c r="F35" i="83" l="1"/>
  <c r="F10" i="83"/>
  <c r="D14" i="83"/>
  <c r="D31" i="83"/>
  <c r="D11" i="83"/>
  <c r="D40" i="83"/>
  <c r="D32" i="83"/>
  <c r="D24" i="83"/>
  <c r="D16" i="83"/>
  <c r="D39" i="83"/>
  <c r="D23" i="83"/>
  <c r="D15" i="83"/>
  <c r="F41" i="83"/>
  <c r="D38" i="83"/>
  <c r="D30" i="83"/>
  <c r="D22" i="83"/>
  <c r="D37" i="83"/>
  <c r="D29" i="83"/>
  <c r="D21" i="83"/>
  <c r="D13" i="83"/>
  <c r="D36" i="83"/>
  <c r="D28" i="83"/>
  <c r="D20" i="83"/>
  <c r="D12" i="83"/>
  <c r="D35" i="83"/>
  <c r="D27" i="83"/>
  <c r="D19" i="83"/>
  <c r="D7" i="83"/>
  <c r="D34" i="83"/>
  <c r="D26" i="83"/>
  <c r="D18" i="83"/>
  <c r="D10" i="83"/>
  <c r="D41" i="83"/>
  <c r="D33" i="83"/>
  <c r="D25" i="83"/>
  <c r="D17" i="83"/>
  <c r="E21" i="110"/>
  <c r="C17" i="112"/>
  <c r="C16" i="112"/>
  <c r="C8" i="112"/>
  <c r="C86" i="109" l="1"/>
  <c r="C87" i="109"/>
  <c r="C83" i="109"/>
  <c r="C61" i="109"/>
  <c r="C30" i="109"/>
  <c r="E33" i="98"/>
  <c r="E34" i="98"/>
  <c r="E35" i="98"/>
  <c r="E36" i="98"/>
  <c r="E37" i="98"/>
  <c r="E38" i="98"/>
  <c r="E39" i="98"/>
  <c r="E40" i="98"/>
  <c r="E41" i="98"/>
  <c r="E42" i="98"/>
  <c r="E43" i="98"/>
  <c r="E44" i="98"/>
  <c r="E45" i="98"/>
  <c r="E32" i="98"/>
  <c r="F5" i="100" l="1"/>
  <c r="E6" i="100"/>
  <c r="E7" i="100"/>
  <c r="E8" i="100"/>
  <c r="E9" i="100"/>
  <c r="E10" i="100"/>
  <c r="E11" i="100"/>
  <c r="E12" i="100"/>
  <c r="E13" i="100"/>
  <c r="E14" i="100"/>
  <c r="E15" i="100"/>
  <c r="E16" i="100"/>
  <c r="E17" i="100"/>
  <c r="E18" i="100"/>
  <c r="E19" i="100"/>
  <c r="E20" i="100"/>
  <c r="E21" i="100"/>
  <c r="E22" i="100"/>
  <c r="E23" i="100"/>
  <c r="E24" i="100"/>
  <c r="E25" i="100"/>
  <c r="E26" i="100"/>
  <c r="E27" i="100"/>
  <c r="E28" i="100"/>
  <c r="E29" i="100"/>
  <c r="E30" i="100"/>
  <c r="E31" i="100"/>
  <c r="E32" i="100"/>
  <c r="E33" i="100"/>
  <c r="E34" i="100"/>
  <c r="E35" i="100"/>
  <c r="E36" i="100"/>
  <c r="E37" i="100"/>
  <c r="E38" i="100"/>
  <c r="E39" i="100"/>
  <c r="E40" i="100"/>
  <c r="E41" i="100"/>
  <c r="E42" i="100"/>
  <c r="E43" i="100"/>
  <c r="E44" i="100"/>
  <c r="E45" i="100"/>
  <c r="E46" i="100"/>
  <c r="E47" i="100"/>
  <c r="E48" i="100"/>
  <c r="E49" i="100"/>
  <c r="E50" i="100"/>
  <c r="E51" i="100"/>
  <c r="E52" i="100"/>
  <c r="E53" i="100"/>
  <c r="E5" i="100"/>
  <c r="D16" i="87" l="1"/>
  <c r="D10" i="112" l="1"/>
  <c r="C19" i="112"/>
  <c r="C96" i="109"/>
  <c r="C54" i="109"/>
  <c r="H11" i="97" l="1"/>
  <c r="C42" i="112" l="1"/>
  <c r="D34" i="112" l="1"/>
  <c r="D33" i="112"/>
  <c r="D32" i="112"/>
  <c r="D31" i="112"/>
  <c r="D30" i="112"/>
  <c r="D29" i="112"/>
  <c r="D28" i="112"/>
  <c r="D21" i="112"/>
  <c r="D19" i="112"/>
  <c r="D14" i="112"/>
  <c r="D13" i="112"/>
  <c r="D12" i="112"/>
  <c r="D11" i="112"/>
  <c r="D9" i="112"/>
  <c r="D8" i="112"/>
  <c r="E34" i="105" l="1"/>
  <c r="I43" i="99"/>
  <c r="H43" i="99"/>
  <c r="G43" i="99"/>
  <c r="F43" i="99"/>
  <c r="E43" i="99"/>
  <c r="I37" i="99"/>
  <c r="H37" i="99"/>
  <c r="G37" i="99"/>
  <c r="F37" i="99"/>
  <c r="I35" i="99"/>
  <c r="H35" i="99"/>
  <c r="G35" i="99"/>
  <c r="I12" i="99"/>
  <c r="H12" i="99"/>
  <c r="G12" i="99"/>
  <c r="F12" i="99"/>
  <c r="I9" i="99"/>
  <c r="H9" i="99"/>
  <c r="G9" i="99"/>
  <c r="E22" i="98"/>
  <c r="E46" i="98" s="1"/>
  <c r="D20" i="98"/>
  <c r="D19" i="98"/>
  <c r="D18" i="98"/>
  <c r="D17" i="98"/>
  <c r="D16" i="98"/>
  <c r="D15" i="98"/>
  <c r="D13" i="98"/>
  <c r="D9" i="98"/>
  <c r="D8" i="98"/>
  <c r="H46" i="99" l="1"/>
  <c r="G46" i="99"/>
  <c r="I46" i="99"/>
  <c r="F46" i="99"/>
  <c r="D22" i="98"/>
  <c r="F16" i="115" l="1"/>
  <c r="E15" i="115"/>
  <c r="E16" i="115" s="1"/>
  <c r="G16" i="115" s="1"/>
  <c r="G12" i="115"/>
  <c r="E11" i="115"/>
  <c r="G8" i="115"/>
  <c r="D14" i="114"/>
  <c r="C38" i="112" l="1"/>
  <c r="C37" i="112"/>
  <c r="C31" i="112"/>
  <c r="C28" i="112"/>
  <c r="C36" i="112" s="1"/>
  <c r="C18" i="112"/>
  <c r="D18" i="112" s="1"/>
  <c r="D17" i="112"/>
  <c r="D16" i="112"/>
  <c r="D45" i="56"/>
  <c r="D44" i="56"/>
  <c r="C44" i="56"/>
  <c r="E44" i="56"/>
  <c r="D33" i="56"/>
  <c r="C15" i="56"/>
  <c r="C13" i="56"/>
  <c r="C33" i="56" s="1"/>
  <c r="C45" i="56" s="1"/>
  <c r="E33" i="56"/>
  <c r="E77" i="111"/>
  <c r="D77" i="111"/>
  <c r="C77" i="111"/>
  <c r="E66" i="111"/>
  <c r="D66" i="111"/>
  <c r="C66" i="111"/>
  <c r="C78" i="111" s="1"/>
  <c r="E34" i="110"/>
  <c r="E35" i="110" s="1"/>
  <c r="C34" i="110"/>
  <c r="D28" i="110"/>
  <c r="D34" i="110" s="1"/>
  <c r="C28" i="110"/>
  <c r="D21" i="110"/>
  <c r="C21" i="110"/>
  <c r="C35" i="110" s="1"/>
  <c r="D78" i="111" l="1"/>
  <c r="E78" i="111"/>
  <c r="C22" i="112"/>
  <c r="D22" i="112" s="1"/>
  <c r="D20" i="112"/>
  <c r="C39" i="112"/>
  <c r="E45" i="56"/>
  <c r="D35" i="110"/>
  <c r="F53" i="100" l="1"/>
  <c r="F52" i="100"/>
  <c r="F51" i="100"/>
  <c r="F50" i="100"/>
  <c r="F49" i="100"/>
  <c r="F48" i="100"/>
  <c r="F47" i="100"/>
  <c r="F46" i="100"/>
  <c r="F45" i="100"/>
  <c r="F44" i="100"/>
  <c r="F43" i="100"/>
  <c r="F42" i="100"/>
  <c r="F41" i="100"/>
  <c r="F40" i="100"/>
  <c r="F39" i="100"/>
  <c r="F38" i="100"/>
  <c r="F37" i="100"/>
  <c r="F36" i="100"/>
  <c r="F35" i="100"/>
  <c r="F34" i="100"/>
  <c r="F33" i="100"/>
  <c r="F32" i="100"/>
  <c r="F31" i="100"/>
  <c r="F30" i="100"/>
  <c r="F29" i="100"/>
  <c r="F28" i="100"/>
  <c r="F27" i="100"/>
  <c r="F26" i="100"/>
  <c r="F25" i="100"/>
  <c r="F24" i="100"/>
  <c r="F23" i="100"/>
  <c r="F22" i="100"/>
  <c r="F21" i="100"/>
  <c r="F20" i="100"/>
  <c r="F19" i="100"/>
  <c r="F18" i="100"/>
  <c r="F17" i="100"/>
  <c r="F16" i="100"/>
  <c r="F15" i="100"/>
  <c r="F14" i="100"/>
  <c r="F13" i="100"/>
  <c r="F12" i="100"/>
  <c r="F11" i="100"/>
  <c r="F10" i="100"/>
  <c r="F9" i="100"/>
  <c r="F8" i="100"/>
  <c r="F7" i="100"/>
  <c r="F6" i="100"/>
  <c r="J23" i="82" l="1"/>
  <c r="I23" i="82"/>
  <c r="E23" i="82"/>
  <c r="F23" i="82" s="1"/>
  <c r="D23" i="82"/>
  <c r="J22" i="82"/>
  <c r="I22" i="82"/>
  <c r="F22" i="82"/>
  <c r="J21" i="82"/>
  <c r="I21" i="82"/>
  <c r="F21" i="82"/>
  <c r="I20" i="82"/>
  <c r="E20" i="82"/>
  <c r="F20" i="82" s="1"/>
  <c r="I19" i="82"/>
  <c r="E19" i="82"/>
  <c r="J19" i="82" s="1"/>
  <c r="I18" i="82"/>
  <c r="E18" i="82"/>
  <c r="J18" i="82" s="1"/>
  <c r="I17" i="82"/>
  <c r="E17" i="82"/>
  <c r="F17" i="82" s="1"/>
  <c r="J15" i="82"/>
  <c r="I15" i="82"/>
  <c r="F15" i="82"/>
  <c r="J14" i="82"/>
  <c r="I14" i="82"/>
  <c r="F14" i="82"/>
  <c r="J13" i="82"/>
  <c r="I13" i="82"/>
  <c r="F13" i="82"/>
  <c r="J12" i="82"/>
  <c r="I12" i="82"/>
  <c r="F12" i="82"/>
  <c r="E12" i="82"/>
  <c r="J11" i="82"/>
  <c r="I11" i="82"/>
  <c r="F11" i="82"/>
  <c r="J10" i="82"/>
  <c r="I10" i="82"/>
  <c r="F10" i="82"/>
  <c r="J9" i="82"/>
  <c r="I9" i="82"/>
  <c r="F9" i="82"/>
  <c r="J46" i="81"/>
  <c r="I46" i="81"/>
  <c r="J45" i="81"/>
  <c r="I45" i="81"/>
  <c r="J44" i="81"/>
  <c r="I44" i="81"/>
  <c r="J43" i="81"/>
  <c r="I43" i="81"/>
  <c r="J42" i="81"/>
  <c r="I42" i="81"/>
  <c r="J41" i="81"/>
  <c r="I41" i="81"/>
  <c r="J40" i="81"/>
  <c r="I40" i="81"/>
  <c r="J39" i="81"/>
  <c r="I39" i="81"/>
  <c r="J38" i="81"/>
  <c r="I38" i="81"/>
  <c r="J37" i="81"/>
  <c r="I37" i="81"/>
  <c r="J36" i="81"/>
  <c r="I36" i="81"/>
  <c r="J35" i="81"/>
  <c r="I35" i="81"/>
  <c r="J34" i="81"/>
  <c r="I34" i="81"/>
  <c r="J33" i="81"/>
  <c r="I33" i="81"/>
  <c r="J32" i="81"/>
  <c r="I32" i="81"/>
  <c r="J31" i="81"/>
  <c r="I31" i="81"/>
  <c r="J30" i="81"/>
  <c r="I30" i="81"/>
  <c r="J29" i="81"/>
  <c r="I29" i="81"/>
  <c r="J28" i="81"/>
  <c r="I28" i="81"/>
  <c r="J27" i="81"/>
  <c r="I27" i="81"/>
  <c r="J26" i="81"/>
  <c r="I26" i="81"/>
  <c r="J25" i="81"/>
  <c r="I25" i="81"/>
  <c r="J24" i="81"/>
  <c r="I24" i="81"/>
  <c r="J23" i="81"/>
  <c r="I23" i="81"/>
  <c r="J22" i="81"/>
  <c r="I22" i="81"/>
  <c r="J21" i="81"/>
  <c r="I21" i="81"/>
  <c r="J20" i="81"/>
  <c r="I20" i="81"/>
  <c r="J19" i="81"/>
  <c r="I19" i="81"/>
  <c r="J18" i="81"/>
  <c r="I18" i="81"/>
  <c r="J17" i="81"/>
  <c r="I17" i="81"/>
  <c r="J16" i="81"/>
  <c r="I16" i="81"/>
  <c r="J15" i="81"/>
  <c r="I15" i="81"/>
  <c r="J14" i="81"/>
  <c r="I14" i="81"/>
  <c r="J13" i="81"/>
  <c r="I13" i="81"/>
  <c r="J12" i="81"/>
  <c r="I12" i="81"/>
  <c r="J11" i="81"/>
  <c r="I11" i="81"/>
  <c r="J10" i="81"/>
  <c r="I10" i="81"/>
  <c r="J9" i="81"/>
  <c r="I9" i="81"/>
  <c r="K24" i="79"/>
  <c r="J24" i="79"/>
  <c r="F24" i="79"/>
  <c r="E24" i="79"/>
  <c r="K23" i="79"/>
  <c r="J23" i="79"/>
  <c r="K22" i="79"/>
  <c r="J22" i="79"/>
  <c r="F22" i="79"/>
  <c r="K21" i="79"/>
  <c r="J21" i="79"/>
  <c r="F21" i="79"/>
  <c r="K20" i="79"/>
  <c r="J20" i="79"/>
  <c r="F20" i="79"/>
  <c r="K19" i="79"/>
  <c r="J19" i="79"/>
  <c r="F19" i="79"/>
  <c r="K18" i="79"/>
  <c r="J18" i="79"/>
  <c r="F18" i="79"/>
  <c r="K17" i="79"/>
  <c r="J17" i="79"/>
  <c r="F17" i="79"/>
  <c r="K16" i="79"/>
  <c r="J16" i="79"/>
  <c r="K15" i="79"/>
  <c r="J15" i="79"/>
  <c r="F15" i="79"/>
  <c r="K14" i="79"/>
  <c r="K13" i="79"/>
  <c r="J13" i="79"/>
  <c r="K12" i="79"/>
  <c r="J12" i="79"/>
  <c r="K11" i="79"/>
  <c r="J11" i="79"/>
  <c r="F11" i="79"/>
  <c r="K10" i="79"/>
  <c r="J10" i="79"/>
  <c r="F10" i="79"/>
  <c r="K33" i="78"/>
  <c r="J33" i="78"/>
  <c r="K32" i="78"/>
  <c r="J32" i="78"/>
  <c r="K31" i="78"/>
  <c r="J31" i="78"/>
  <c r="F31" i="78"/>
  <c r="J30" i="78"/>
  <c r="K29" i="78"/>
  <c r="J29" i="78"/>
  <c r="K28" i="78"/>
  <c r="J28" i="78"/>
  <c r="K27" i="78"/>
  <c r="J27" i="78"/>
  <c r="K26" i="78"/>
  <c r="J26" i="78"/>
  <c r="K25" i="78"/>
  <c r="J25" i="78"/>
  <c r="K24" i="78"/>
  <c r="J24" i="78"/>
  <c r="K23" i="78"/>
  <c r="J23" i="78"/>
  <c r="K22" i="78"/>
  <c r="J22" i="78"/>
  <c r="K21" i="78"/>
  <c r="K20" i="78"/>
  <c r="J20" i="78"/>
  <c r="K19" i="78"/>
  <c r="J19" i="78"/>
  <c r="K18" i="78"/>
  <c r="J18" i="78"/>
  <c r="K17" i="78"/>
  <c r="J17" i="78"/>
  <c r="K16" i="78"/>
  <c r="J16" i="78"/>
  <c r="K15" i="78"/>
  <c r="J15" i="78"/>
  <c r="K14" i="78"/>
  <c r="J14" i="78"/>
  <c r="K13" i="78"/>
  <c r="J13" i="78"/>
  <c r="K12" i="78"/>
  <c r="J12" i="78"/>
  <c r="K11" i="78"/>
  <c r="J11" i="78"/>
  <c r="K10" i="78"/>
  <c r="J10" i="78"/>
  <c r="F18" i="82" l="1"/>
  <c r="F19" i="82"/>
  <c r="J17" i="82"/>
  <c r="J20" i="82"/>
  <c r="F21" i="70" l="1"/>
  <c r="F20" i="70"/>
  <c r="F19" i="70"/>
  <c r="F18" i="70"/>
  <c r="F17" i="70"/>
  <c r="F16" i="70"/>
  <c r="F15" i="70"/>
  <c r="F14" i="70"/>
  <c r="F13" i="70"/>
  <c r="F12" i="70"/>
  <c r="F11" i="70"/>
  <c r="F10" i="70"/>
  <c r="F9" i="70"/>
  <c r="D12" i="67"/>
  <c r="E12" i="67" s="1"/>
  <c r="C12" i="67"/>
  <c r="F12" i="67" s="1"/>
  <c r="F11" i="67"/>
  <c r="E11" i="67"/>
  <c r="F10" i="67"/>
  <c r="E10" i="67"/>
  <c r="F9" i="67"/>
  <c r="E9" i="67"/>
  <c r="D13" i="65"/>
  <c r="E13" i="65" s="1"/>
  <c r="C13" i="65"/>
  <c r="F12" i="65"/>
  <c r="F29" i="64"/>
  <c r="E29" i="64"/>
  <c r="D29" i="64"/>
  <c r="C29" i="64"/>
  <c r="F24" i="64"/>
  <c r="F23" i="64"/>
  <c r="E23" i="64"/>
  <c r="F22" i="64"/>
  <c r="E22" i="64"/>
  <c r="F21" i="64"/>
  <c r="F20" i="64"/>
  <c r="E20" i="64"/>
  <c r="F19" i="64"/>
  <c r="E19" i="64"/>
  <c r="F18" i="64"/>
  <c r="F17" i="64"/>
  <c r="F16" i="64"/>
  <c r="F15" i="64"/>
  <c r="F14" i="64"/>
  <c r="E14" i="64"/>
  <c r="F13" i="64"/>
  <c r="F12" i="64"/>
  <c r="F11" i="64"/>
  <c r="F10" i="64"/>
  <c r="F9" i="64"/>
  <c r="F13" i="63"/>
  <c r="E13" i="63"/>
  <c r="F12" i="63"/>
  <c r="E12" i="63"/>
  <c r="F11" i="63"/>
  <c r="E11" i="63"/>
  <c r="F10" i="63"/>
  <c r="E10" i="63"/>
  <c r="F9" i="63"/>
  <c r="D9" i="63"/>
  <c r="E9" i="63" s="1"/>
  <c r="C9" i="63"/>
  <c r="C14" i="63" s="1"/>
  <c r="F13" i="65" l="1"/>
  <c r="D14" i="63"/>
  <c r="E14" i="63" l="1"/>
  <c r="F14" i="63"/>
</calcChain>
</file>

<file path=xl/connections.xml><?xml version="1.0" encoding="utf-8"?>
<connections xmlns="http://schemas.openxmlformats.org/spreadsheetml/2006/main">
  <connection id="1" odcFile="C:\Users\jportalatin\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odcFile="C:\Users\jportalatin\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3" odcFile="C:\Users\Juan Portalatín\Documents\My Data Sources\bi.digepres.local DIGEPRESEjecucionGastosMD Ejecucion Gastos.odc" keepAlive="1" name="bi.digepres.local DIGEPRESEjecucionGastosMD Ejecucion Gastos" type="5" refreshedVersion="5" background="1">
    <dbPr connection="Provider=MSOLAP.8;Persist Security Info=True;User ID=jportalatin@digepres.gob.do;Initial Catalog=DIGEPRESEjecucionGastosMD;Data Source=bi.digepres.local;MDX Compatibility=1;Safety Options=2;MDX Missing Member Mode=Error;Update Isolation Level=2" command="Ejecucion Gastos" commandType="1"/>
    <olapPr sendLocale="1" rowDrillCount="1000"/>
  </connection>
</connections>
</file>

<file path=xl/sharedStrings.xml><?xml version="1.0" encoding="utf-8"?>
<sst xmlns="http://schemas.openxmlformats.org/spreadsheetml/2006/main" count="2084" uniqueCount="1184">
  <si>
    <t>DETALLE</t>
  </si>
  <si>
    <t>Fuente: Sistema de Información de la Gestión Financiera (SIGEF).</t>
  </si>
  <si>
    <t>2.1 - Gastos corrientes</t>
  </si>
  <si>
    <t>2.1.2 - Gastos de consumo</t>
  </si>
  <si>
    <t>2.1.6 - Transferencias corrientes otorgadas</t>
  </si>
  <si>
    <t>2.1.9 - Otros gastos corrientes</t>
  </si>
  <si>
    <t>2.2 - Gastos de capital</t>
  </si>
  <si>
    <t>2.2.1 - Construcciones en proceso</t>
  </si>
  <si>
    <t>2.2.2 - Activos fijos (formación bruta de capital fijo)</t>
  </si>
  <si>
    <t>2.2.4 - Objetos de valor</t>
  </si>
  <si>
    <t>2.2.5 - Activos no producidos</t>
  </si>
  <si>
    <t>2.2.6 - Transferencias de capital otorgadas</t>
  </si>
  <si>
    <t>2.2.8 - Gastos de capital, reserva presupuestaria</t>
  </si>
  <si>
    <t>EJECUCIÓN 2020</t>
  </si>
  <si>
    <t>% DE EJECUCION</t>
  </si>
  <si>
    <t>2.1.3 - Prestaciones de la seguridad social</t>
  </si>
  <si>
    <t>2.1.4 - Intereses</t>
  </si>
  <si>
    <t>2.1.5 - Subvenciones otorgadas a empresas</t>
  </si>
  <si>
    <t>TOTAL</t>
  </si>
  <si>
    <t>Valores en RD$</t>
  </si>
  <si>
    <t>Notas:</t>
  </si>
  <si>
    <t>PRESUPUESTO APROBADO             Ley No. 222-20</t>
  </si>
  <si>
    <t>PODER LEGISLATIVO</t>
  </si>
  <si>
    <t>0101 - SENADO DE LA REPUBLICA</t>
  </si>
  <si>
    <t>0102 - CAMARA DE DIPUTADOS</t>
  </si>
  <si>
    <t>PODER EJECUTIVO</t>
  </si>
  <si>
    <t>0201 - PRESIDENCIA DE LA REPUBLICA</t>
  </si>
  <si>
    <t>0202 - MINISTERIO DE  INTERIOR Y POLICIA</t>
  </si>
  <si>
    <t>0203 - MINISTERIO DE DEFENSA</t>
  </si>
  <si>
    <t>0204 - MINISTERIO DE RELACIONES EXTERIORES</t>
  </si>
  <si>
    <t>0205 - MINISTERIO DE HACIENDA</t>
  </si>
  <si>
    <t>0206 - MINISTERIO DE EDUCACIÓN</t>
  </si>
  <si>
    <t>0207 - MINISTERIO DE SALUD PÚBLICA Y ASISTENCIA SOCIAL</t>
  </si>
  <si>
    <t>0208 - MINISTERIO DE DEPORTES, EDUCACION FISICA Y RECREACION</t>
  </si>
  <si>
    <t>0209 - MINISTERIO DE TRABAJO</t>
  </si>
  <si>
    <t>0210 - MINISTERIO DE AGRICULTURA</t>
  </si>
  <si>
    <t>0211 - MINISTERIO DE OBRAS PUBLICAS Y COMUNICACIONES</t>
  </si>
  <si>
    <t>0212 - MINISTERIO DE INDUSTRIA Y COMERCIO</t>
  </si>
  <si>
    <t>0213 - MINISTERIO DE TURISMO</t>
  </si>
  <si>
    <t>0214 - PROCURADURÍA GENERAL DE LA REPUBLICA</t>
  </si>
  <si>
    <t>0215 - MINISTERIO DE LA MUJER</t>
  </si>
  <si>
    <t>0216 - MINISTERIO DE CULTURA</t>
  </si>
  <si>
    <t>0217 - MINISTERIO DE LA JUVENTUD</t>
  </si>
  <si>
    <t>0218 - MINISTERIO DE MEDIO AMBIENTE Y RECURSOS NATURALES</t>
  </si>
  <si>
    <t>0219 - MINISTERIO DE EDUCACION SUPERIOR  CIENCIA Y  TECNOLOGIA</t>
  </si>
  <si>
    <t>0220 - MINISTERIO DE ECONOMIA, PLANIFICACION Y DESARROLLO</t>
  </si>
  <si>
    <t>0221 - MINISTERIO DE ADMINISTRACION PUBLICA</t>
  </si>
  <si>
    <t>0222 - MINISTERIO DE ENERGIA Y MINAS</t>
  </si>
  <si>
    <t>PODER JUDICIAL</t>
  </si>
  <si>
    <t>0301 - PODER JUDICIAL</t>
  </si>
  <si>
    <t>ORGANISMOS ESPECIALES</t>
  </si>
  <si>
    <t>0401 - JUNTA CENTRAL ELECTORAL</t>
  </si>
  <si>
    <t>0402 - CÁMARA DE CUENTAS</t>
  </si>
  <si>
    <t>0403 - TRIBUNAL CONSTITUCIONAL</t>
  </si>
  <si>
    <t>0404 - DEFENSOR DEL PUEBLO</t>
  </si>
  <si>
    <t>0405 - TRIBUNAL SUPERIOR  ELECTORAL ( TSE)</t>
  </si>
  <si>
    <t>OTROS</t>
  </si>
  <si>
    <t>0998 - ADMINISTRACION DE DEUDA PUBLICA Y ACTIVOS FINANCIEROS</t>
  </si>
  <si>
    <t>0999 - ADMINISTRACION DE OBLIGACIONES DEL TESORO NACIONAL</t>
  </si>
  <si>
    <t>TOTAL GASTO</t>
  </si>
  <si>
    <t>Se utilizó el PIB del Panorama Macroeconómico actualizado al 31/08/2020, Ministerio de Economía, Planificación y de Desarrollo.</t>
  </si>
  <si>
    <t>PROGRAMADO 2020</t>
  </si>
  <si>
    <t>Clasificación Económica de Gastos del Gobierno Central</t>
  </si>
  <si>
    <t>1 - SERVICIOS  GENERALES</t>
  </si>
  <si>
    <t>2 - SERVICIOS ECONÓMICOS</t>
  </si>
  <si>
    <t>3 - PROTECCIÓN DEL MEDIO AMBIENTE</t>
  </si>
  <si>
    <t>4 - SERVICIOS SOCIALES</t>
  </si>
  <si>
    <t>5 - INTERESES DE LA DEUDA PÚBLICA</t>
  </si>
  <si>
    <t>1.1 - Administración general</t>
  </si>
  <si>
    <t>1.2 - Relaciones internacionales</t>
  </si>
  <si>
    <t>1.3 - Defensa nacional</t>
  </si>
  <si>
    <t>1.4 - Justicia, orden público y seguridad</t>
  </si>
  <si>
    <t>2.2 - Agropecuaria, caza, pesca y silvicultura</t>
  </si>
  <si>
    <t>2.3 - Riego</t>
  </si>
  <si>
    <t>2.5 - Minería, manufactura y construcción</t>
  </si>
  <si>
    <t>2.6 - Transporte</t>
  </si>
  <si>
    <t>2.8 - Banca y seguros</t>
  </si>
  <si>
    <t>2.9 - Otros servicios económicos</t>
  </si>
  <si>
    <t>4.1 - Vivienda y servicios comunitarios</t>
  </si>
  <si>
    <t>4.2 - Salud</t>
  </si>
  <si>
    <t>4.3 - Actividades deportivas, recreativas, culturales y religiosas</t>
  </si>
  <si>
    <t>4.4 - Educación</t>
  </si>
  <si>
    <t>4.5 - Protección social</t>
  </si>
  <si>
    <t>5.1 - Intereses y comisiones de deuda pública</t>
  </si>
  <si>
    <t>2.1 - Asuntos económicos y  laborales</t>
  </si>
  <si>
    <t>2.4 -  Energía y combustible</t>
  </si>
  <si>
    <t>2.7 - Comunicaciones.</t>
  </si>
  <si>
    <t>3.1 - Protección del aire, agua y suelo.</t>
  </si>
  <si>
    <t>3.2 - Protección de la biodiversidad y ordenación de desechos.</t>
  </si>
  <si>
    <t>Cifras Preliminares</t>
  </si>
  <si>
    <t>Se utilizó el PIB del Panorama Macroeconómico actualizado al 25/05/2020, elaborado por el Ministerio de Economía, Planificación y de Desarrollo.</t>
  </si>
  <si>
    <t>EJECUTADO 2019</t>
  </si>
  <si>
    <t>Proyecto Presupuesto 2021</t>
  </si>
  <si>
    <t>PIB 2019</t>
  </si>
  <si>
    <t>PIB 2020</t>
  </si>
  <si>
    <t>PIB 2021</t>
  </si>
  <si>
    <t>Total general</t>
  </si>
  <si>
    <t>0208 - MINISTERIO DE DEPORTES Y RECREACIÓN</t>
  </si>
  <si>
    <t>0212 - MINISTERIO DE INDUSTRIA Y COMERCIO Y MIPYMES</t>
  </si>
  <si>
    <t>0219 - MINISTERIO DE EDUCACIÓN SUPERIOR CIENCIA Y TECNOLOGÍA</t>
  </si>
  <si>
    <t>Aplicaciones financieras</t>
  </si>
  <si>
    <t>Salud</t>
  </si>
  <si>
    <t>Vivienda</t>
  </si>
  <si>
    <t>Comercio</t>
  </si>
  <si>
    <t>Transporte</t>
  </si>
  <si>
    <t xml:space="preserve">Gráfico  1. Proyecciones de crecimiento 2020-2021 según revisiones del FMI de enero, abril y junio 2020
Estados Unidos, España, Zona Euro y Mundial
</t>
  </si>
  <si>
    <t>Gráfico 2. Precio Spot Petróleo WTI – 2019-2020
(US$/barril)</t>
  </si>
  <si>
    <t>Gráfico 3. Precio del Oro – 2019-2020
(US$)</t>
  </si>
  <si>
    <t>Enero-Junio (2019-2020)</t>
  </si>
  <si>
    <t>Actividad Económica</t>
  </si>
  <si>
    <t>Valor Agregado</t>
  </si>
  <si>
    <t>Producto Interno Bruto</t>
  </si>
  <si>
    <t xml:space="preserve">Gráfico 4. Crecimiento del Producto Interno Bruto (PIB) real Interanual de la República Dominicana </t>
  </si>
  <si>
    <t>2017-2020</t>
  </si>
  <si>
    <t>En porcentaje (%)</t>
  </si>
  <si>
    <t>Fuente: Estadísticas del PIB. Banco Central de la República Dominicana.</t>
  </si>
  <si>
    <t>Resultados Preliminares de la Economía Dominicana Enero-Junio 2020. Banco Central de la República Dominicana. Agosto 2020.</t>
  </si>
  <si>
    <t>Marco Macroeconómico 2020-2024. Ministerio de Economía, Planificación y Desarrollo. Agosto 2020.</t>
  </si>
  <si>
    <t>Gráfico 5. Indicador Mensual de Actividad Económica (IMAE) Interaual</t>
  </si>
  <si>
    <t>2019-2020</t>
  </si>
  <si>
    <t>Fuente: Estadísticas del IMAE. Banco Central de la República Dominicana.</t>
  </si>
  <si>
    <t>Tabla 1. Tasa de Crecimiento del Producto Interno Bruto (PIB) real Interanual por Actividad Económica</t>
  </si>
  <si>
    <t>Tasa de Crecimiento (%)</t>
  </si>
  <si>
    <t>Agropecuario</t>
  </si>
  <si>
    <t>Explotación de Minas y Canteras</t>
  </si>
  <si>
    <t>Manufactura Local</t>
  </si>
  <si>
    <t>Manufactura Zonas Francas</t>
  </si>
  <si>
    <t>Construcción</t>
  </si>
  <si>
    <t>Servicios</t>
  </si>
  <si>
    <t>Energía y Agua</t>
  </si>
  <si>
    <t>Hoteles, Bares y Restaurantes</t>
  </si>
  <si>
    <t>Transporte y Almacenamiento</t>
  </si>
  <si>
    <t>Comunicaciones</t>
  </si>
  <si>
    <t>Servicios Financieros</t>
  </si>
  <si>
    <t>Actividades Inmobilarias y de Alquiler</t>
  </si>
  <si>
    <t>Administración Pública y Defensa</t>
  </si>
  <si>
    <t>Enseñanza</t>
  </si>
  <si>
    <t>Otras Actividades de Servicios de Mercado</t>
  </si>
  <si>
    <t>Impuestos a la producción netos de subsidios</t>
  </si>
  <si>
    <t>Fuente: Resultados Preliminares de la Economía Dominicana Enero-Junio 2020. Banco Central de la República Dominicana. Agosto 2020.</t>
  </si>
  <si>
    <t>Tabla 2. Cuenta Corriente de la República Dominicana</t>
  </si>
  <si>
    <t>En Millones (US$)</t>
  </si>
  <si>
    <t>Concepto</t>
  </si>
  <si>
    <t xml:space="preserve">Variación </t>
  </si>
  <si>
    <t>Absoluta</t>
  </si>
  <si>
    <t>Relativa</t>
  </si>
  <si>
    <t>Balanza Comercial</t>
  </si>
  <si>
    <t>Balanza de Bienes</t>
  </si>
  <si>
    <t>Balanza de Servicios</t>
  </si>
  <si>
    <t>Ingresos Primarios</t>
  </si>
  <si>
    <t>Ingresos Secundarios</t>
  </si>
  <si>
    <t>Cuenta Corriente</t>
  </si>
  <si>
    <t>Tabla 3. Balanza de Bienes de la República Dominicana</t>
  </si>
  <si>
    <t>En Millones (US$) y porcentaje (%)</t>
  </si>
  <si>
    <t>1. Exportaciones Totales</t>
  </si>
  <si>
    <t>Por Ámbito</t>
  </si>
  <si>
    <t>Nacionales</t>
  </si>
  <si>
    <t>Zonas Francas</t>
  </si>
  <si>
    <t>Por Sector</t>
  </si>
  <si>
    <t>Minerales</t>
  </si>
  <si>
    <t>Industriales</t>
  </si>
  <si>
    <t>2. Importaciones Totales</t>
  </si>
  <si>
    <t>Por Petróleo</t>
  </si>
  <si>
    <t>Petroleras</t>
  </si>
  <si>
    <t>No Petroleras</t>
  </si>
  <si>
    <t>Bienes de Consumo</t>
  </si>
  <si>
    <t>Materias Primas</t>
  </si>
  <si>
    <t>Bienes de Capital</t>
  </si>
  <si>
    <t>Comercializadoras</t>
  </si>
  <si>
    <t>Balanza de Bienes (1-2)</t>
  </si>
  <si>
    <t>Tabla 4. Balanza de Bienes y Servicios de la República Dominicana</t>
  </si>
  <si>
    <t xml:space="preserve">Balanza de Bienes </t>
  </si>
  <si>
    <t>Exportaciones</t>
  </si>
  <si>
    <t>Importaciones</t>
  </si>
  <si>
    <t>Balanza de Bienes y Servicios</t>
  </si>
  <si>
    <t xml:space="preserve">Gráfico 6. Remesas Familiares hacia la República Dominicana </t>
  </si>
  <si>
    <t>En millones (US$) y porcentaje (%)</t>
  </si>
  <si>
    <t>Fuente: Estadísticas de las Remesas Familiares. Banco Central de la República Dominicana.</t>
  </si>
  <si>
    <t>Tabla 5.Cuenta Financiera de la República Dominicana</t>
  </si>
  <si>
    <t>Inversión Extranjera Directa</t>
  </si>
  <si>
    <t>Inversión de Cartera</t>
  </si>
  <si>
    <t>Otra Inversión</t>
  </si>
  <si>
    <t>Cuenta Financiera</t>
  </si>
  <si>
    <t>Tabla 6. Tipo de Cambio Promedio y Tasa de Depreciación Acumulada</t>
  </si>
  <si>
    <t>En RD$/US$ y porcentaje (%)</t>
  </si>
  <si>
    <t>PGE 2020</t>
  </si>
  <si>
    <t>Marco Macroeconómico Agosto 2020</t>
  </si>
  <si>
    <t>Enero-Junio</t>
  </si>
  <si>
    <t>Enero-Agosto</t>
  </si>
  <si>
    <t>Tipo de Cambio (Promedio)</t>
  </si>
  <si>
    <t>Depreciación (%)</t>
  </si>
  <si>
    <t>Fuente: Estadísticas del Tipo de Cambio. Banco Central de la República Dominicana.</t>
  </si>
  <si>
    <t>Gráfico 7. Inflación Interanual de la Repóblica Dominicana período 2018-2020</t>
  </si>
  <si>
    <t>Fuente: Estadísticas del IPC. Banco Central de la República Dominicana.</t>
  </si>
  <si>
    <t xml:space="preserve">Tabla 7. Inflación Interanual por Bienes y Servicios </t>
  </si>
  <si>
    <t>Agosto (2019-2020)</t>
  </si>
  <si>
    <t>En índice, porcentaje (%) y puntos porcentuales</t>
  </si>
  <si>
    <t>Grupos de Bienes y Servicios</t>
  </si>
  <si>
    <t>Ponderación</t>
  </si>
  <si>
    <t>Índice</t>
  </si>
  <si>
    <t xml:space="preserve">Variación Interanual </t>
  </si>
  <si>
    <t>Incidencia* (p.p)</t>
  </si>
  <si>
    <t>Agosto 2019</t>
  </si>
  <si>
    <t>Agosto 2020</t>
  </si>
  <si>
    <t>Alimentos y Bebidas no Alcohólicas</t>
  </si>
  <si>
    <t>Bebidas Alcohólicas y Tabaco</t>
  </si>
  <si>
    <t>Prendas de Vestir y Calzado</t>
  </si>
  <si>
    <t>Muebles</t>
  </si>
  <si>
    <t>Recreación y Cultura</t>
  </si>
  <si>
    <t>Educación</t>
  </si>
  <si>
    <t>Restaurantes y Hoteles</t>
  </si>
  <si>
    <t>Bienes y Servicios Diversos</t>
  </si>
  <si>
    <t>IPC General</t>
  </si>
  <si>
    <t>* Representa el aporte en puntos porcentuales de cada grupo en la variación del IPC.</t>
  </si>
  <si>
    <t xml:space="preserve">Gráfico 8. Inflación Interanual de Bienes Transabes y No Transables </t>
  </si>
  <si>
    <t xml:space="preserve">Gráfico 9. Inflación Interanual por Quintiles </t>
  </si>
  <si>
    <t>Detalle</t>
  </si>
  <si>
    <t xml:space="preserve">Tabla 8. Medidas adoptadas por el BCRD para mitigar los efectos del COVID-19  </t>
  </si>
  <si>
    <t>Medida</t>
  </si>
  <si>
    <t>Descripción</t>
  </si>
  <si>
    <t>Reducción en las tasas de interés</t>
  </si>
  <si>
    <t>Reducción en 150 puntos básicos de la TPM, de 4.50% a 3.00% anual.</t>
  </si>
  <si>
    <t>Reducción de 150 puntos básicos en la tasas de interés de la facilidad permanente de expansión de liquidez (repos a un día) de 6.00% a 4.50% anual.</t>
  </si>
  <si>
    <t>Disminución en la tasa de interés de depósitos remunerados de corto plazo en BCRD de 3.00% a 2.50% anual.</t>
  </si>
  <si>
    <t>Inyección de liquidez en moneda local</t>
  </si>
  <si>
    <t>Liberalización de recursos del encaje legal en moneda nacional de las Entidades de Intermediación Financiera (EIF) por un monto de hasta RD$30,133.4 millones, para ser canalizados como préstamos a los sectores productivos y a los hogares a tasas de interés no mayores de 8.0% anual y con vigencia de cuatro años.</t>
  </si>
  <si>
    <t>Reducción adicional de 0.5% del coeficiente de encaje legal para los Bancos de Ahorros y Crédito y las Corporaciones de Crédito, equivalentes a RD$136.4 millones.</t>
  </si>
  <si>
    <t>Medidas de financiamiento de las Mipymes por más de RD$20,681.0 millones.</t>
  </si>
  <si>
    <t>Financiamiento a tres años por hasta RD$20,000.0 millones a los sectores turismo, exportador, construcción e industria manufacturera, a una tasa de interés no mayor de 8.0% anual, con un tratamiento regulatorio especial.</t>
  </si>
  <si>
    <t>Inyección de liquidez en moneda extranjera</t>
  </si>
  <si>
    <t>Provisión de liquidez por US$400.0 millones a través de repos en dólares a 90 días con títulos de deuda pública. Adicionalmente, se redijo la tasa de interés de estos repos de 1.80% a 0.90% anual.</t>
  </si>
  <si>
    <t>Liberación de recursos de encaje legal en moneda extranjera por US$222.4 millones para ser canalizados como préstamos a sectores como el turismo y el sector exportador.</t>
  </si>
  <si>
    <t>Remuneración de los excedentes de encaje legal en moneda extranjera hasta 0.45% anual para los depósitos de las EIF en el BCRD.</t>
  </si>
  <si>
    <t>Programa de cobertura a través de derivados para atender las necesidades en moneda extranjera del sector corporativo, energético y de inversionistas internacionales.</t>
  </si>
  <si>
    <t xml:space="preserve">Acceso de liquidez a través de Organismos Internacionales </t>
  </si>
  <si>
    <t>Acceso al Instrumento de Financiamiento Rápido del Fondo Monetario Internacional por un monto de US$650 millones a un plazo de cinco años y una tasa de interés de 1.5% anual.</t>
  </si>
  <si>
    <t xml:space="preserve">Acceso a la facilidad de liquidez en moneda extranjera de la Reserva Federal de Estados Unidos por hasta US$3,000 millones a través de repos de corto plazo que utilizan como garantía los recursos de las reservas internacionales invertidas en bonos del Tesoro de Estados Unidos. </t>
  </si>
  <si>
    <t>Evaluación de otras alternativas de acceso a liquidez con organismos internacionales como el Banco Internacional de Pagos (BIS).</t>
  </si>
  <si>
    <t>Eliminación de comisiones a servicios bancarios</t>
  </si>
  <si>
    <t>Eliminación del cobro de tarifas, comisiones y cargos, en cualquier forma o medio, por el retiro de efectivo en ventanilla de cuentas corrientes y de ahorros por parte de las EIF, independientemente del monto de la operación.</t>
  </si>
  <si>
    <t>Eliminación del cobro de tarifas, comisiones y cargos, en cualquier forma o medio, por concepto de la inactividad en las cuentas de ahorros, corrientes y de cualquier otra naturaleza en las EIF.</t>
  </si>
  <si>
    <t>Tratamiento regulatorio especial al Sistema Financiero</t>
  </si>
  <si>
    <t>Congelar las clasificaciones y provisiones de los deudores al nivel en que se encuentran al momento de la aprobación de la Resolución.</t>
  </si>
  <si>
    <t>Restructuración de créditos sin degradar las clasificaciones de los deudores.</t>
  </si>
  <si>
    <t xml:space="preserve">Considerar como no vencidos los préstamos desembolsados contra líneas de crédito por un periodo de 60 días. </t>
  </si>
  <si>
    <t xml:space="preserve">Extender por 90 días el plazo otorgado al deudor para la actualización de garantías correspondientes a las tasaciones.  </t>
  </si>
  <si>
    <t>Fuente: Banco Central de la República Dominicana</t>
  </si>
  <si>
    <t>Tabla 9. Relación absoluta y porcentual de la cantidad de trabajadores activos registrados en el SUIR al 30 de junio 2020</t>
  </si>
  <si>
    <t>Rango Salarial</t>
  </si>
  <si>
    <t>Febrero</t>
  </si>
  <si>
    <t>Marzo</t>
  </si>
  <si>
    <t>Abril</t>
  </si>
  <si>
    <t>Mayo</t>
  </si>
  <si>
    <t>Junio</t>
  </si>
  <si>
    <t>Mayo-Feb. 2020</t>
  </si>
  <si>
    <t>Junio-Mayo 2020</t>
  </si>
  <si>
    <t>Var. Abs.</t>
  </si>
  <si>
    <t>Var. %</t>
  </si>
  <si>
    <t>Hasta 10,000</t>
  </si>
  <si>
    <t>10,001-15,000</t>
  </si>
  <si>
    <t>15,001-20,000</t>
  </si>
  <si>
    <t>20,001-25,000</t>
  </si>
  <si>
    <t>Más de 25,000</t>
  </si>
  <si>
    <t>Total</t>
  </si>
  <si>
    <t>Fuente: Elaboración propia con datos de la TSS</t>
  </si>
  <si>
    <t>Tabla 10. Medidas implementadas para facilitar y reducir el costo de cumplimiento tributario</t>
  </si>
  <si>
    <t>Impuestos sobre la Renta (ISR)</t>
  </si>
  <si>
    <r>
      <t>ISR Personas Físicas:</t>
    </r>
    <r>
      <rPr>
        <sz val="10"/>
        <color rgb="FF000000"/>
        <rFont val="Calibri"/>
        <family val="2"/>
        <scheme val="minor"/>
      </rPr>
      <t xml:space="preserve"> prórroga hasta el 29 de julio para el cumplimiento (IR-1), cuya fecha límite era el 30 de marzo</t>
    </r>
    <r>
      <rPr>
        <vertAlign val="superscript"/>
        <sz val="10"/>
        <color rgb="FF000000"/>
        <rFont val="Calibri"/>
        <family val="2"/>
        <scheme val="minor"/>
      </rPr>
      <t>.</t>
    </r>
    <r>
      <rPr>
        <sz val="10"/>
        <color rgb="FF000000"/>
        <rFont val="Calibri"/>
        <family val="2"/>
        <scheme val="minor"/>
      </rPr>
      <t xml:space="preserve"> Además, el impuesto podrá ser liquidado mediante el pago de cuatro cuotas iguales y consecutivas. Adicional a esto, los contribuyentes que presenten ingresos inferiores a RD$8,700.0 millones quedaran exonerados automáticamente del pago del primer Anticipo generado por la presentación del IR-1 del periodo fiscal 2019. Los que quedan sujetos al pago de anticipos tendrían como fecha límite el 31 de agosto de 2020.</t>
    </r>
  </si>
  <si>
    <r>
      <t xml:space="preserve">ISR Personas Jurídicas: </t>
    </r>
    <r>
      <rPr>
        <sz val="10"/>
        <color rgb="FF000000"/>
        <rFont val="Calibri"/>
        <family val="2"/>
        <scheme val="minor"/>
      </rPr>
      <t>Las personas jurídicas o negocios de único dueño fueron exonerados del pago de Anticipos del ISR para los periodos fiscales marzo, abril, mayo y junio de 2020. De esta facilidad quedaron excluidos los grandes contribuyentes nacionales que continuaron operando. Por otro lado, la fecha límite de declaración y pago de ISR personas jurídicas con fecha de cierre al 31 de diciembre se prorrogó de ser pagado el 31 de marzo a ser pagado el 29 de julio, otorgando un acuerdo de pago de cuatro cuotas iguales y consecutivas.</t>
    </r>
  </si>
  <si>
    <r>
      <t xml:space="preserve">Los </t>
    </r>
    <r>
      <rPr>
        <b/>
        <sz val="10"/>
        <color rgb="FF000000"/>
        <rFont val="Calibri"/>
        <family val="2"/>
        <scheme val="minor"/>
      </rPr>
      <t xml:space="preserve">contribuyentes acogidos al RST </t>
    </r>
    <r>
      <rPr>
        <sz val="10"/>
        <color rgb="FF000000"/>
        <rFont val="Calibri"/>
        <family val="2"/>
        <scheme val="minor"/>
      </rPr>
      <t>en sus distintas modalidades (ingresos, compras o sector agropecuario), sean personas físicas o jurídicas podrán realizar su declaración y pago de la primera cuota del ISR hasta el 29 de julio</t>
    </r>
  </si>
  <si>
    <t>Impuesto a las Transferencias de Bienes y Servicios (ITBIS):</t>
  </si>
  <si>
    <r>
      <t xml:space="preserve">Acuerdos de pago </t>
    </r>
    <r>
      <rPr>
        <sz val="10"/>
        <color rgb="FF000000"/>
        <rFont val="Calibri"/>
        <family val="2"/>
        <scheme val="minor"/>
      </rPr>
      <t xml:space="preserve">para los periodos fiscales febrero y marzo, cuya liquidación fue en marzo y abril. Para el primer mes el acuerdo fue de cuatro cuotas mensuales y para el segundo fue de tres cuotas, las mismas no están sujetas al interés indemnizatorio. Además, se permite la presentación de rectificativas para los periodos 2019 y 2020 a través de la Oficina Virtual (OFV) y se </t>
    </r>
    <r>
      <rPr>
        <b/>
        <sz val="10"/>
        <color rgb="FF000000"/>
        <rFont val="Calibri"/>
        <family val="2"/>
        <scheme val="minor"/>
      </rPr>
      <t>suspende la aplicación del impuesto a las mascarillas, guantes, vestimentas y equipos médicos</t>
    </r>
    <r>
      <rPr>
        <sz val="10"/>
        <color rgb="FF000000"/>
        <rFont val="Calibri"/>
        <family val="2"/>
        <scheme val="minor"/>
      </rPr>
      <t xml:space="preserve"> para combatir la pandemia durante el Estado de Emergencia decretado por el Poder Ejecutivo.</t>
    </r>
  </si>
  <si>
    <r>
      <t xml:space="preserve">La Dirección General de Aduanas (DGA) dejó de cobrar el ITBIS temporalmente a las </t>
    </r>
    <r>
      <rPr>
        <b/>
        <sz val="10"/>
        <color rgb="FF000000"/>
        <rFont val="Calibri"/>
        <family val="2"/>
        <scheme val="minor"/>
      </rPr>
      <t xml:space="preserve">empresas amparadas en la Ley No. 392-07 sobre Competitividad e Innovación Industrial </t>
    </r>
    <r>
      <rPr>
        <sz val="10"/>
        <color rgb="FF000000"/>
        <rFont val="Calibri"/>
        <family val="2"/>
        <scheme val="minor"/>
      </rPr>
      <t>(PROINDUSTRIA) y sus modificaciones mientras se mantenga la emergencia del COVID-19.</t>
    </r>
  </si>
  <si>
    <t>Impuesto Selectivo al Consumo (ISC)</t>
  </si>
  <si>
    <r>
      <t>ISC de productos del Alcohol y del Tabaco:</t>
    </r>
    <r>
      <rPr>
        <sz val="10"/>
        <color rgb="FF000000"/>
        <rFont val="Calibri"/>
        <family val="2"/>
        <scheme val="minor"/>
      </rPr>
      <t xml:space="preserve"> Para los pagos del periodo de marzo se genera automáticamente al momento de declarar tres cuotas de acuerdo de pago mensuales y de manera consecutiva que no estarán sujetas al pago de interés indemnizatorio</t>
    </r>
  </si>
  <si>
    <r>
      <t>ISC a los Hidrocarburos:</t>
    </r>
    <r>
      <rPr>
        <sz val="10"/>
        <color rgb="FF000000"/>
        <rFont val="Calibri"/>
        <family val="2"/>
        <scheme val="minor"/>
      </rPr>
      <t xml:space="preserve"> Los contribuyentes sujetos a este impuesto y a la contribución de GLP pudieron liquidar y pagar el impuesto de las primeras semanas de abril las últimas dos semanas del mes</t>
    </r>
  </si>
  <si>
    <t>Impuesto sobre Activos (ISA)</t>
  </si>
  <si>
    <r>
      <t xml:space="preserve">Población contribuyentes del ISA, con fecha de cierre 31 de diciembre, clasificados como </t>
    </r>
    <r>
      <rPr>
        <b/>
        <sz val="10"/>
        <color rgb="FF000000"/>
        <rFont val="Calibri"/>
        <family val="2"/>
        <scheme val="minor"/>
      </rPr>
      <t>micro y pequeñas empresas</t>
    </r>
    <r>
      <rPr>
        <sz val="10"/>
        <color rgb="FF000000"/>
        <rFont val="Calibri"/>
        <family val="2"/>
        <scheme val="minor"/>
      </rPr>
      <t xml:space="preserve"> según parámetros establecidos en Ley núm. 187-17 sobre el Régimen Regulatorio de las MIPYMES, siempre que sean operativas, quedaron exonerados del pago de la primera cuota de este impuesto, cuya fecha de vencimiento también se aplazó hasta el 29 de julio 2020.</t>
    </r>
  </si>
  <si>
    <t xml:space="preserve">Este beneficio también aplica para contribuyentes con fecha de cierre 30 de junio 2019 que cumplan con las características indicadas, sujetos al pago de la segunda cuota del impuesto. </t>
  </si>
  <si>
    <r>
      <t xml:space="preserve">Para el </t>
    </r>
    <r>
      <rPr>
        <b/>
        <sz val="10"/>
        <color rgb="FF000000"/>
        <rFont val="Calibri"/>
        <family val="2"/>
        <scheme val="minor"/>
      </rPr>
      <t>resto de los contribuyentes</t>
    </r>
    <r>
      <rPr>
        <sz val="10"/>
        <color rgb="FF000000"/>
        <rFont val="Calibri"/>
        <family val="2"/>
        <scheme val="minor"/>
      </rPr>
      <t xml:space="preserve"> se otorgó un acuerdo de pagos de tres cuotas iguales y consecutivas.</t>
    </r>
  </si>
  <si>
    <t>Otros</t>
  </si>
  <si>
    <r>
      <t>Acuerdos de pago</t>
    </r>
    <r>
      <rPr>
        <sz val="10"/>
        <color rgb="FF000000"/>
        <rFont val="Calibri"/>
        <family val="2"/>
        <scheme val="minor"/>
      </rPr>
      <t>: Para todos los contribuyentes con acuerdos de pago vigentes se extiende el plazo de vigencia por cuatro meses de manera automática, quedando exentos  de pagar durante abril-julio 2020. En adición, se reducen a la mitad de su valor actual las cuotas de todos los acuerdos de pago vigentes, duplicando el plazo de vigencia de las cuotas pendientes de pago.</t>
    </r>
  </si>
  <si>
    <r>
      <t>Aplazamientos contribuyentes sin operaciones:</t>
    </r>
    <r>
      <rPr>
        <sz val="10"/>
        <color rgb="FF000000"/>
        <rFont val="Calibri"/>
        <family val="2"/>
        <scheme val="minor"/>
      </rPr>
      <t xml:space="preserve"> A los contribuyentes que por su actividad económica fueron impedidos de operar durante el estado de emergencia se les otorgó un aplazamiento de treinta días contados a partir del reinicio de sus operaciones, para la remisión de los formatos de envíos y presentación de las declaraciones juradas mensuales correspondientes a los períodos fiscales afectados por el cese de operaciones.</t>
    </r>
  </si>
  <si>
    <r>
      <t>Digitalización de servicios</t>
    </r>
    <r>
      <rPr>
        <sz val="10"/>
        <color rgb="FF000000"/>
        <rFont val="Calibri"/>
        <family val="2"/>
        <scheme val="minor"/>
      </rPr>
      <t xml:space="preserve"> como solicitud de emisión de la primera placa, renovación de marbetes vencidos, descargo de vehículos, solicitud de exenciones de ITBIS e Impuestos sobre el Consumo (ISC), solicitud de certificaciones de inmuebles, solicitud de inscripción y actualización de datos del RNC.</t>
    </r>
  </si>
  <si>
    <t>Fuente: Elaboración propia con datos de la DGII</t>
  </si>
  <si>
    <t xml:space="preserve">Clasificación Económica </t>
  </si>
  <si>
    <t>Enero-Junio (2020)</t>
  </si>
  <si>
    <t xml:space="preserve">PRESUPUESTO INICIAL 2020       Ley No.506-19 </t>
  </si>
  <si>
    <t>PRESUPUESTO APROBADO       Ley No. 68-20</t>
  </si>
  <si>
    <t>PRESUPUESTO APROBADO       Ley No. 222-20</t>
  </si>
  <si>
    <t>PRIMER SEMESTRE</t>
  </si>
  <si>
    <t>% de Ejecución</t>
  </si>
  <si>
    <t>RECAUDADO 2019</t>
  </si>
  <si>
    <r>
      <t>ESTIMADO</t>
    </r>
    <r>
      <rPr>
        <b/>
        <vertAlign val="superscript"/>
        <sz val="11"/>
        <color theme="0"/>
        <rFont val="Calibri"/>
        <family val="2"/>
        <scheme val="minor"/>
      </rPr>
      <t>1/</t>
    </r>
    <r>
      <rPr>
        <b/>
        <sz val="11"/>
        <color theme="0"/>
        <rFont val="Calibri"/>
        <family val="2"/>
        <scheme val="minor"/>
      </rPr>
      <t xml:space="preserve"> PGE 2020</t>
    </r>
  </si>
  <si>
    <r>
      <t>RE-ESTIMADO</t>
    </r>
    <r>
      <rPr>
        <b/>
        <vertAlign val="superscript"/>
        <sz val="11"/>
        <color theme="0"/>
        <rFont val="Calibri"/>
        <family val="2"/>
        <scheme val="minor"/>
      </rPr>
      <t>2/</t>
    </r>
    <r>
      <rPr>
        <b/>
        <sz val="11"/>
        <color theme="0"/>
        <rFont val="Calibri"/>
        <family val="2"/>
        <scheme val="minor"/>
      </rPr>
      <t xml:space="preserve"> Ley No. 68-20</t>
    </r>
  </si>
  <si>
    <t>RECAUDADO 2020</t>
  </si>
  <si>
    <r>
      <t>%PIB</t>
    </r>
    <r>
      <rPr>
        <b/>
        <vertAlign val="superscript"/>
        <sz val="11"/>
        <color theme="0"/>
        <rFont val="Calibri"/>
        <family val="2"/>
        <scheme val="minor"/>
      </rPr>
      <t>3/</t>
    </r>
  </si>
  <si>
    <t>8=(7/PIB)</t>
  </si>
  <si>
    <t>9=(7/3)</t>
  </si>
  <si>
    <t>1.1 Ingresos Corrientes</t>
  </si>
  <si>
    <t>1.1.1 - Impuestos</t>
  </si>
  <si>
    <t>1.1.1.1 - Impuestos sobre el ingreso, las utilidades  y las ganancias de capital</t>
  </si>
  <si>
    <t>1.1.1.1.1 - De personas físicas</t>
  </si>
  <si>
    <t>1.1.1.1.2 - De empresas y otras corporaciones</t>
  </si>
  <si>
    <t>1.1.1.1.3 - Otros impuestos sobre los ingresos</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</si>
  <si>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</si>
  <si>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</si>
  <si>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</si>
  <si>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</si>
  <si>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</si>
  <si>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</si>
  <si>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1.1.3 - Ventas de bienes y servicios</t>
  </si>
  <si>
    <t>1.1.4 - Rentas de la propiedad</t>
  </si>
  <si>
    <t>1.1.6 - Transferencias y donaciones corrientes recibidas</t>
  </si>
  <si>
    <t>1.1.7 - Multas y sanciones pecuniarias</t>
  </si>
  <si>
    <t>1.1.9 - Otros ingresos corrientes</t>
  </si>
  <si>
    <t xml:space="preserve">1.2 Ingresos De Capital </t>
  </si>
  <si>
    <t>1.2.1 - Venta (disposición) de activos no financieros (a valores brutos)</t>
  </si>
  <si>
    <t>1.2.4 - Transferencias de capital recibidas</t>
  </si>
  <si>
    <t>1.2.5 - Recuperación de inversiones financieras realizadas con fines de política</t>
  </si>
  <si>
    <t>Total De Ingresos (1.1 + 1.2)</t>
  </si>
  <si>
    <t>Donaciones</t>
  </si>
  <si>
    <r>
      <t>Total de ingresos con Donaciones</t>
    </r>
    <r>
      <rPr>
        <b/>
        <vertAlign val="superscript"/>
        <sz val="11"/>
        <color theme="0"/>
        <rFont val="Calibri"/>
        <family val="2"/>
        <scheme val="minor"/>
      </rPr>
      <t>4/</t>
    </r>
  </si>
  <si>
    <t xml:space="preserve">Notas: Se incluyen las donaciones. </t>
  </si>
  <si>
    <t xml:space="preserve">1/El Estimado 2020 hace referencia a la estimación mensual utilizadas para el Presupuesto Inicial 2020 corresponde a la Ley No. 506-19 de Presupuesto General del Estado 2020. </t>
  </si>
  <si>
    <t xml:space="preserve">2/El Re-estimado 2020 hace referencia a la reestimación mensual utilizadas para el Presupuesto Aprobado 2020 corresponde a la Ley No. 68-20. </t>
  </si>
  <si>
    <t>3/Se utilizó el PIB del Panorama Macroeconómico actualizado al 31/08/2020, elaborado por MEPYD.</t>
  </si>
  <si>
    <t xml:space="preserve">4/Se incluyen los Recursos de Captación Directa. </t>
  </si>
  <si>
    <t xml:space="preserve">Fecha de registro: 15/07/2020 </t>
  </si>
  <si>
    <t>Fecha de recaudación: 30/06/2020</t>
  </si>
  <si>
    <t>Enero‐Junio 2020</t>
  </si>
  <si>
    <t>PRESUPUESTO APROBADO        Ley No. 68-20</t>
  </si>
  <si>
    <t>EJECUCIÓN 2019</t>
  </si>
  <si>
    <t>%PIB</t>
  </si>
  <si>
    <t>7=(6/3)</t>
  </si>
  <si>
    <t>8=(6/PIB)</t>
  </si>
  <si>
    <t>-</t>
  </si>
  <si>
    <t xml:space="preserve">Notas: </t>
  </si>
  <si>
    <t>Se utilizó el PIB del Panorama Macroeconómico actualizado al 31/08/2020, elaborado por el Ministerio de Economía, Planificación y de Desarrollo.</t>
  </si>
  <si>
    <t>Fecha de imputación 30/06/2020</t>
  </si>
  <si>
    <t>PRESUPUESTO APROBADO 2020 Ley No. 68-20</t>
  </si>
  <si>
    <t>PRESUPUESTO APROBADO 2020 Ley No. 222-20</t>
  </si>
  <si>
    <t xml:space="preserve">EJECUCIÓN  2019    </t>
  </si>
  <si>
    <t>6=(4/1)</t>
  </si>
  <si>
    <t>Enero‐Junio (2019-2020)</t>
  </si>
  <si>
    <t xml:space="preserve">EJECUCIÓN 2019      </t>
  </si>
  <si>
    <t xml:space="preserve">EJECUCIÓN 2020      </t>
  </si>
  <si>
    <t>6=(5/3)</t>
  </si>
  <si>
    <t>7=(5/PIB)</t>
  </si>
  <si>
    <t>% PIB</t>
  </si>
  <si>
    <t>EJECUCIÓN  
ENERO-JUNIO 2019</t>
  </si>
  <si>
    <t>EJECUCIÓN  
ENERO-JUNIO 2020</t>
  </si>
  <si>
    <t xml:space="preserve">% EJECUCIÓN </t>
  </si>
  <si>
    <t>1</t>
  </si>
  <si>
    <t>2</t>
  </si>
  <si>
    <t>3</t>
  </si>
  <si>
    <t>4=(3/PIB)</t>
  </si>
  <si>
    <t>5</t>
  </si>
  <si>
    <t>6</t>
  </si>
  <si>
    <t xml:space="preserve"> 7=(6/PIB)</t>
  </si>
  <si>
    <t>8=(6/3)</t>
  </si>
  <si>
    <t xml:space="preserve">A. Total de Ingresos </t>
  </si>
  <si>
    <t xml:space="preserve">A.1) Ingresos Corrientes </t>
  </si>
  <si>
    <t>A.2) Ingresos de Capital</t>
  </si>
  <si>
    <t xml:space="preserve">B. Total de Gastos </t>
  </si>
  <si>
    <t xml:space="preserve">B.1) Gastos Corrientes </t>
  </si>
  <si>
    <t>B.1.1 De los cuales: Intereses</t>
  </si>
  <si>
    <t>B.2) Gastos de Capital</t>
  </si>
  <si>
    <t>Resultados Presupuestarios</t>
  </si>
  <si>
    <t xml:space="preserve">Resultado Primario [A-[B-(B.1.1)] </t>
  </si>
  <si>
    <t>Resultado Económico (A.1-B.1)</t>
  </si>
  <si>
    <t xml:space="preserve">Resultado Capital (A.2-B.2) </t>
  </si>
  <si>
    <t>C. Resultado Financiero (A-B)</t>
  </si>
  <si>
    <t xml:space="preserve">D. Fuentes Financieras </t>
  </si>
  <si>
    <t>E. Aplicaciones Financieras</t>
  </si>
  <si>
    <t xml:space="preserve">F. Financiamiento Neto (D-E) </t>
  </si>
  <si>
    <t>Se incluyen donaciones</t>
  </si>
  <si>
    <t>Tabla 11. Ingresos del Gobierno Central</t>
  </si>
  <si>
    <t>Tabla 13. Clasificación Económica de Gastos del Gobierno Central</t>
  </si>
  <si>
    <t>Tabla 14. Gasto Ejecutado Instituciones del Estado</t>
  </si>
  <si>
    <t xml:space="preserve">PRESUPUESTO INICIAL 2020      
 Ley No. 506-19 </t>
  </si>
  <si>
    <t>PRESUPUESTO APROBADO 2020 
Ley No. 68-20</t>
  </si>
  <si>
    <t>PRESUPUESTO APROBADO 2020 
Ley No. 222-20</t>
  </si>
  <si>
    <t>Tabla 15. Clasificación Funcional de Gastos del Gobierno Central</t>
  </si>
  <si>
    <t>Tabla 16. Balance del Gobierno Central y sus Componentes</t>
  </si>
  <si>
    <t>Gráfico 10. Proyecciones de balance fiscal 2020: Latinoamérica y República Dominicana</t>
  </si>
  <si>
    <t>Año 2020/En % del PIB</t>
  </si>
  <si>
    <t>Fuente: Ministerio de Hacienda</t>
  </si>
  <si>
    <t>Figura 1. Secuencia de Leyes de Presupuesto General del Estado 2020</t>
  </si>
  <si>
    <t>Tabla 17. Resumen modificaciones presupuestarias y prioridades del gasto</t>
  </si>
  <si>
    <t>Año fiscal 2020</t>
  </si>
  <si>
    <t>Primera reformulación presupuestaria: Ley No. 68-20</t>
  </si>
  <si>
    <t>Segunda reformulación presupuestaria: Ley No. 222-20</t>
  </si>
  <si>
    <r>
      <t xml:space="preserve">Reestimación de Ingresos </t>
    </r>
    <r>
      <rPr>
        <b/>
        <vertAlign val="superscript"/>
        <sz val="11"/>
        <color theme="1"/>
        <rFont val="Calibri"/>
        <family val="2"/>
        <scheme val="minor"/>
      </rPr>
      <t>a</t>
    </r>
  </si>
  <si>
    <t>RD$ 673,107.8 millones</t>
  </si>
  <si>
    <t>RD$ 610,362.6 millones</t>
  </si>
  <si>
    <r>
      <t xml:space="preserve">Tope de gasto </t>
    </r>
    <r>
      <rPr>
        <b/>
        <vertAlign val="superscript"/>
        <sz val="11"/>
        <color theme="1"/>
        <rFont val="Calibri"/>
        <family val="2"/>
        <scheme val="minor"/>
      </rPr>
      <t>b</t>
    </r>
  </si>
  <si>
    <t>RD$ 906,702.0 millones</t>
  </si>
  <si>
    <t>RD$ 1,029,060.6 millones</t>
  </si>
  <si>
    <r>
      <t xml:space="preserve">Resultado Financiero (déficit) </t>
    </r>
    <r>
      <rPr>
        <b/>
        <vertAlign val="superscript"/>
        <sz val="11"/>
        <color theme="1"/>
        <rFont val="Calibri"/>
        <family val="2"/>
        <scheme val="minor"/>
      </rPr>
      <t>c</t>
    </r>
  </si>
  <si>
    <t>- RD$ 233,595.1 millones</t>
  </si>
  <si>
    <t>- RD$ 418,698.0 millones</t>
  </si>
  <si>
    <r>
      <t xml:space="preserve">Fuentes Financieras </t>
    </r>
    <r>
      <rPr>
        <b/>
        <vertAlign val="superscript"/>
        <sz val="11"/>
        <color theme="1"/>
        <rFont val="Calibri"/>
        <family val="2"/>
        <scheme val="minor"/>
      </rPr>
      <t>d</t>
    </r>
  </si>
  <si>
    <t>RD$ 397,204.5 millones</t>
  </si>
  <si>
    <t>RD$ 599,525.4 millones</t>
  </si>
  <si>
    <t>RD$ 163,609.4 millones</t>
  </si>
  <si>
    <t>RD$ 180,827.4 millones</t>
  </si>
  <si>
    <t>Financiamiento Neto</t>
  </si>
  <si>
    <t>RD$ 233,595.1 millones</t>
  </si>
  <si>
    <t>RD$ 418,698.0 millones</t>
  </si>
  <si>
    <t>Principales prioridades del gasto.</t>
  </si>
  <si>
    <r>
      <t>Programas de asistencia social por la pandemia</t>
    </r>
    <r>
      <rPr>
        <sz val="10"/>
        <color theme="1"/>
        <rFont val="Calibri"/>
        <family val="2"/>
        <scheme val="minor"/>
      </rPr>
      <t xml:space="preserve"> (FASE, Quédate en Casa, Pa´ti): hasta </t>
    </r>
    <r>
      <rPr>
        <u/>
        <sz val="10"/>
        <color theme="1"/>
        <rFont val="Calibri"/>
        <family val="2"/>
        <scheme val="minor"/>
      </rPr>
      <t>junio 2020</t>
    </r>
    <r>
      <rPr>
        <sz val="10"/>
        <color theme="1"/>
        <rFont val="Calibri"/>
        <family val="2"/>
        <scheme val="minor"/>
      </rPr>
      <t>.</t>
    </r>
  </si>
  <si>
    <r>
      <t>Salud:</t>
    </r>
    <r>
      <rPr>
        <sz val="10"/>
        <color theme="1"/>
        <rFont val="Calibri"/>
        <family val="2"/>
        <scheme val="minor"/>
      </rPr>
      <t xml:space="preserve"> contratación de nuevo personal, adquisición de equipos e insumos médicos, otorgamiento de incentivos al personal por labor humanitaria.</t>
    </r>
  </si>
  <si>
    <r>
      <t xml:space="preserve">Campaña electoral y elecciones: </t>
    </r>
    <r>
      <rPr>
        <sz val="10"/>
        <color theme="1"/>
        <rFont val="Calibri"/>
        <family val="2"/>
        <scheme val="minor"/>
      </rPr>
      <t>Suspensión de las elecciones municipales de marzo, gastos de campaña electoral por parte de los partidos políticos.</t>
    </r>
  </si>
  <si>
    <r>
      <t>Programas de asistencia social por la pandemia</t>
    </r>
    <r>
      <rPr>
        <sz val="10"/>
        <color theme="1"/>
        <rFont val="Calibri"/>
        <family val="2"/>
        <scheme val="minor"/>
      </rPr>
      <t xml:space="preserve"> (FASE, Quédate en Casa, Pa´ti): hasta </t>
    </r>
    <r>
      <rPr>
        <u/>
        <sz val="10"/>
        <color theme="1"/>
        <rFont val="Calibri"/>
        <family val="2"/>
        <scheme val="minor"/>
      </rPr>
      <t>diciembre 2020</t>
    </r>
    <r>
      <rPr>
        <sz val="10"/>
        <color theme="1"/>
        <rFont val="Calibri"/>
        <family val="2"/>
        <scheme val="minor"/>
      </rPr>
      <t>.</t>
    </r>
  </si>
  <si>
    <r>
      <t>Salud:</t>
    </r>
    <r>
      <rPr>
        <sz val="10"/>
        <color theme="1"/>
        <rFont val="Calibri"/>
        <family val="2"/>
        <scheme val="minor"/>
      </rPr>
      <t xml:space="preserve"> implementación plan diseñado para enfrentar el COVID-19, que incluye el incremento en el número de pruebas, contratación de médicos, instalación de camas hospitalarias y posiciones en unidades de cuidados intensivos (UCI). Inclusión de dos (2) millones de personas aseguradas en SENASA.</t>
    </r>
  </si>
  <si>
    <r>
      <t>Educación:</t>
    </r>
    <r>
      <rPr>
        <sz val="10"/>
        <color theme="1"/>
        <rFont val="Calibri"/>
        <family val="2"/>
        <scheme val="minor"/>
      </rPr>
      <t xml:space="preserve"> Recursos adicionales necesarios para el inicio año escolar, adaptado a contexto pandemia.</t>
    </r>
  </si>
  <si>
    <r>
      <t xml:space="preserve">Vivienda: </t>
    </r>
    <r>
      <rPr>
        <sz val="10"/>
        <color theme="1"/>
        <rFont val="Calibri"/>
        <family val="2"/>
        <scheme val="minor"/>
      </rPr>
      <t>Reparación/intervención 30 mil unidades habitacionales.</t>
    </r>
  </si>
  <si>
    <r>
      <t xml:space="preserve">Agropecuaria: </t>
    </r>
    <r>
      <rPr>
        <sz val="10"/>
        <color theme="1"/>
        <rFont val="Calibri"/>
        <family val="2"/>
        <scheme val="minor"/>
      </rPr>
      <t>capitalización del Banco Agrícola para implementar el programa de financiamiento a tasa cero de productores agrícolas para apoyar inicio de la próxima siembra</t>
    </r>
    <r>
      <rPr>
        <b/>
        <sz val="10"/>
        <color theme="1"/>
        <rFont val="Calibri"/>
        <family val="2"/>
        <scheme val="minor"/>
      </rPr>
      <t>.</t>
    </r>
  </si>
  <si>
    <t>Tabla 18. Panorama Macroeconómico Plurianual 2020-2024</t>
  </si>
  <si>
    <t>Revisado el 31 de agosto 2020</t>
  </si>
  <si>
    <t>Tabla 19. Ingresos Extraordinarios Percibidos en 2020</t>
  </si>
  <si>
    <t>Fuente: Ministerio de Hacienda, SIGEF, Informes de Ejecución de Ingresos, DGII, DGA y TN.</t>
  </si>
  <si>
    <t>Notas:
a Total ingresos con donaciones.
b Total gasto corriente y gasto de capital.
c Total de ingresos menos tope de gasto. 
d Aplicaciones financieras más financiamiento requerido para cubrir déficit año en curso.</t>
  </si>
  <si>
    <t>Valores en millones US$ Y RD$</t>
  </si>
  <si>
    <t>Tabla 20. Ingresos de Pueblo Viejo Dominicana Corporation (PVDC)</t>
  </si>
  <si>
    <t>Valores en millones RD$ y como % del PIB</t>
  </si>
  <si>
    <t>Clasificación Económica</t>
  </si>
  <si>
    <t>Tabla 21. Estimación de Ingresos Fiscales Presupuesto 2021</t>
  </si>
  <si>
    <t>Millones RD$</t>
  </si>
  <si>
    <t>Partidas</t>
  </si>
  <si>
    <t>Recaudado 2019</t>
  </si>
  <si>
    <r>
      <t>Reestimado 2020</t>
    </r>
    <r>
      <rPr>
        <b/>
        <vertAlign val="superscript"/>
        <sz val="10"/>
        <color theme="0"/>
        <rFont val="Arial"/>
        <family val="2"/>
      </rPr>
      <t>1</t>
    </r>
  </si>
  <si>
    <t>Presupuesto 2021</t>
  </si>
  <si>
    <t>Variación Relativa</t>
  </si>
  <si>
    <t>Reest. 2020 - Rec. 2019</t>
  </si>
  <si>
    <t>Pres. 2021 - Reest. 2020</t>
  </si>
  <si>
    <t>Valor</t>
  </si>
  <si>
    <t>A) INGRESOS CORRIENTES</t>
  </si>
  <si>
    <t>I) IMPUESTOS</t>
  </si>
  <si>
    <t>1) IMPUESTOS SOBRE LOS INGRESOS</t>
  </si>
  <si>
    <t>- Impuestos sobre la Renta de Personas Físicas</t>
  </si>
  <si>
    <t>- Impuestos sobre los Ingresos de las Empresas y Otras Corporaciones</t>
  </si>
  <si>
    <t xml:space="preserve">- Impuestos sobre los Ingresos Aplicados sin Distinción de Persona </t>
  </si>
  <si>
    <t>- Accesorios sobre los Impuestos a  los Ingresos</t>
  </si>
  <si>
    <t>2)  IMPUESTOS SOBRE LA PROPIEDAD</t>
  </si>
  <si>
    <t>- Impuestos sobre la Propiedad y Transacciones Financieras y de Capital</t>
  </si>
  <si>
    <t xml:space="preserve">- Impuesto a la Propiedad Inmobiliaria (IPI) </t>
  </si>
  <si>
    <t>- Impuestos sobre Activos</t>
  </si>
  <si>
    <t>- Impuesto sobre Operaciones Inmobiliarias</t>
  </si>
  <si>
    <t>- Impuesto sobre los activos financieros</t>
  </si>
  <si>
    <t>- Impuestos sobre Transferencias de Bienes Muebles</t>
  </si>
  <si>
    <t>- Impuesto sobre Cheques</t>
  </si>
  <si>
    <t>- Otros</t>
  </si>
  <si>
    <t>-  Accesorios sobre la Propiedad</t>
  </si>
  <si>
    <t>3) IMPUESTOS INTERNOS SOBRE MERCANCIAS Y SERVICIOS</t>
  </si>
  <si>
    <t>- Impuestos sobre los Bienes y Servicios</t>
  </si>
  <si>
    <t>- ITBIS Interno</t>
  </si>
  <si>
    <t>- ITBIS Externo</t>
  </si>
  <si>
    <t>- Impuestos Adicionales y Selectivos sobre Bienes y Servicios</t>
  </si>
  <si>
    <t>- Impuesto específico sobre los hidrocarburos, Ley No. 112-00</t>
  </si>
  <si>
    <t>- Impuesto selectivo Ad Valorem sobre hidrocarburos, Ley No.557-05</t>
  </si>
  <si>
    <t>- Impuestos Selectivos a Bebidas Alcohólicas</t>
  </si>
  <si>
    <t>- Impuesto Selectivo al Tabaco y los Cigarrillos</t>
  </si>
  <si>
    <t>- Impuestos Selectivo a las Telecomunicaciones</t>
  </si>
  <si>
    <t>- Impuestos Selectivo a los Seguros</t>
  </si>
  <si>
    <t>- Impuestos Sobre el Uso de Bienes y Licencias</t>
  </si>
  <si>
    <t>- 17% Registro de Propiedad de vehículo</t>
  </si>
  <si>
    <t>- Derecho de Circulación Vehículos de Motor</t>
  </si>
  <si>
    <t>- Licencias para Portar Armas de Fuego</t>
  </si>
  <si>
    <t xml:space="preserve">- Imp. específico Bancas de Apuestas de Lotería  </t>
  </si>
  <si>
    <t>- Imp. específico Bancas de Apuestas  deportivas</t>
  </si>
  <si>
    <t>- Accesorios sobre Impuestos Internos a  Mercancías y  Servicios</t>
  </si>
  <si>
    <t>4) IMPUESTOS SOBRE EL COMERCIO Y LAS TRANSACCIONES/COMERCIO EXTERIOR</t>
  </si>
  <si>
    <t>Sobre las Importaciones</t>
  </si>
  <si>
    <t>- Arancel</t>
  </si>
  <si>
    <t>Sobre las Exportaciones</t>
  </si>
  <si>
    <t>Otros Impuestos sobre el Comercio Exterior</t>
  </si>
  <si>
    <t>- Impuesto a la Salida de Pasajeros al Exterior por Aeropuertos y Puertos</t>
  </si>
  <si>
    <t>- Derechos Consulares</t>
  </si>
  <si>
    <t>5) IMPUESTOS ECOLOGICOS</t>
  </si>
  <si>
    <t>6)  IMPUESTOS DIVERSOS</t>
  </si>
  <si>
    <t>II) CONTRIBUCIONES SOCIALES</t>
  </si>
  <si>
    <t>III) TRANSFERENCIAS CORRIENTES</t>
  </si>
  <si>
    <t>- De Instituciones  Públicas Descentralizadas o Autónomas</t>
  </si>
  <si>
    <t>- De Instituciones de la Seguridad Social</t>
  </si>
  <si>
    <t>- De Instituciones Públicas Financieras</t>
  </si>
  <si>
    <t>IV) INGRESOS POR CONTRAPRESTACION</t>
  </si>
  <si>
    <t>- Ventas de Bienes y Servicios</t>
  </si>
  <si>
    <t>- Ventas de Mercancías del Estado</t>
  </si>
  <si>
    <t>- PROMESE</t>
  </si>
  <si>
    <t>- Otras Ventas de Mercancías del Gobierno Central</t>
  </si>
  <si>
    <t>- Ingresos de las Inst. Centralizadas en mercancías en la CUT</t>
  </si>
  <si>
    <t>- Otras Ventas</t>
  </si>
  <si>
    <t>- Ventas de Servicios del Estado</t>
  </si>
  <si>
    <t>- Otras Ventas de Servicios del Gobierno Central</t>
  </si>
  <si>
    <t>- Ingresos de las Inst. Centralizadas en Servicios en la CUT</t>
  </si>
  <si>
    <t>- Tasas</t>
  </si>
  <si>
    <t>- Tarjetas de Turismo</t>
  </si>
  <si>
    <t>- Expedición y Renovación de Pasaportes</t>
  </si>
  <si>
    <t>- Tasas Tajetas de Crédito Exterior</t>
  </si>
  <si>
    <t>- Derechos Administrativos</t>
  </si>
  <si>
    <t>V) OTROS INGRESOS</t>
  </si>
  <si>
    <t>- Rentas de la Propiedad</t>
  </si>
  <si>
    <t>- Dividendos por Inversiones Empresariales</t>
  </si>
  <si>
    <t>- Intereses</t>
  </si>
  <si>
    <t>- Arriendo de Activos Tangibles No Producidos</t>
  </si>
  <si>
    <t>- Multas y Sanciones</t>
  </si>
  <si>
    <t>- Ingresos Diversos</t>
  </si>
  <si>
    <t>-Ingresos por diferencial del gas licuado de petróleo</t>
  </si>
  <si>
    <t>B)  INGRESOS DE CAPITAL</t>
  </si>
  <si>
    <t>- Ventas de Activos No Financieros</t>
  </si>
  <si>
    <t xml:space="preserve">      Transferencias Capital</t>
  </si>
  <si>
    <t>Total Ingresos</t>
  </si>
  <si>
    <t>Total Ingresos con Donaciones</t>
  </si>
  <si>
    <t>Fuente: Elaborado por la DGPLT del Ministerio de Hacienda en coordinación con las Instituciones Recaudadoras.</t>
  </si>
  <si>
    <t>Por Institución Recaudadora o Perceptora de Ingresos</t>
  </si>
  <si>
    <r>
      <t xml:space="preserve">Reestimado 
2020 </t>
    </r>
    <r>
      <rPr>
        <b/>
        <vertAlign val="superscript"/>
        <sz val="10"/>
        <color theme="0"/>
        <rFont val="Arial"/>
        <family val="2"/>
      </rPr>
      <t>1/</t>
    </r>
  </si>
  <si>
    <t>Variación 
Pres. 2021 - Reest. 2020</t>
  </si>
  <si>
    <t>DGA</t>
  </si>
  <si>
    <t>DGII</t>
  </si>
  <si>
    <t>TN</t>
  </si>
  <si>
    <t>Tabla 22. Estimación de Ingresos Fiscales Presupuesto 2021</t>
  </si>
  <si>
    <r>
      <t>Millones RD$</t>
    </r>
    <r>
      <rPr>
        <vertAlign val="superscript"/>
        <sz val="11"/>
        <color indexed="8"/>
        <rFont val="Arial"/>
        <family val="2"/>
      </rPr>
      <t xml:space="preserve"> </t>
    </r>
  </si>
  <si>
    <r>
      <t xml:space="preserve">Reestimado
2020 </t>
    </r>
    <r>
      <rPr>
        <b/>
        <vertAlign val="superscript"/>
        <sz val="10"/>
        <color theme="0"/>
        <rFont val="Arial"/>
        <family val="2"/>
      </rPr>
      <t>1/</t>
    </r>
  </si>
  <si>
    <t>Arancel</t>
  </si>
  <si>
    <t>ITBIS</t>
  </si>
  <si>
    <t>Alcoholes</t>
  </si>
  <si>
    <t>Tabaco</t>
  </si>
  <si>
    <t>Impuesto adicional de RD$2.0 al consumo de gasoil y gasolina premium-regular</t>
  </si>
  <si>
    <t>Impuestos sobre la Renta de las Personas</t>
  </si>
  <si>
    <t>Impuestos sobre los Ingresos de las Empresas</t>
  </si>
  <si>
    <t>Otros Impuestos sobre los Ingresos</t>
  </si>
  <si>
    <t>Accesorios sobre los Impuestos a  los Ingresos</t>
  </si>
  <si>
    <t>Patrimonio</t>
  </si>
  <si>
    <t>ISC Especifico sobre Hidrocarburos (Ley No. 112-00)</t>
  </si>
  <si>
    <t>ISC Ad Valorem sobre Hidrocarburos (Ley No. 557-05)</t>
  </si>
  <si>
    <t>Ingresos por diferencial del gas licuado de petróleo</t>
  </si>
  <si>
    <t>Contribución a la Seguridad Social</t>
  </si>
  <si>
    <t>PROMESE</t>
  </si>
  <si>
    <t>Tasas por Expedición y Renovación de Pasaportes</t>
  </si>
  <si>
    <t>Ingresos de las Inst. Centralizadas en la CUT</t>
  </si>
  <si>
    <t xml:space="preserve"> De Instituciones  Públicas Descentralizadas o Autónomas</t>
  </si>
  <si>
    <t xml:space="preserve"> De Instituciones de la Seguridad Social</t>
  </si>
  <si>
    <t xml:space="preserve"> De Instituciones Públicas Financieras</t>
  </si>
  <si>
    <t>Tabla 23. Estimación de Ingresos Fiscales Presupuesto 2021</t>
  </si>
  <si>
    <t>Ingresos Extraordinarios 2020</t>
  </si>
  <si>
    <r>
      <t>2020 Normalizado</t>
    </r>
    <r>
      <rPr>
        <b/>
        <vertAlign val="superscript"/>
        <sz val="10"/>
        <color theme="0"/>
        <rFont val="Arial"/>
        <family val="2"/>
      </rPr>
      <t>2/</t>
    </r>
  </si>
  <si>
    <t>Variación Pres. 2021 - Norm. 2020</t>
  </si>
  <si>
    <t>Comtribución a la Seguridad Social</t>
  </si>
  <si>
    <t>Ingresos CUT</t>
  </si>
  <si>
    <t>2/ No considera los ingresos extraordinarios.</t>
  </si>
  <si>
    <t>Tabla 24. Estimación de Ingresos Fiscales Presupuesto 2021</t>
  </si>
  <si>
    <t>Tabla 25. Lineamientos estratégicos PNPSP: Políticas priorizadas y número de intervenciones previstas</t>
  </si>
  <si>
    <t>Tabla 27. Programas Prioritarios de Servicios Sociales Año 2021</t>
  </si>
  <si>
    <t>Valores en millones RD$</t>
  </si>
  <si>
    <t>Tabla 28. Programas prioritarios o protegidos de Servicios Económicos año 2021</t>
  </si>
  <si>
    <t>Tabla 29. Programas prioritarios o protegidos de Servicios Generales y Medio Ambiente año 2021</t>
  </si>
  <si>
    <t>Valores en RD$ millones</t>
  </si>
  <si>
    <t>Regiones/Provincias</t>
  </si>
  <si>
    <t>Proyectos de inversión</t>
  </si>
  <si>
    <t>Población 2021</t>
  </si>
  <si>
    <t>Monto per cápita</t>
  </si>
  <si>
    <t>%</t>
  </si>
  <si>
    <t>01 - REGION CIBAO NORTE</t>
  </si>
  <si>
    <t>09 - ESPAILLAT</t>
  </si>
  <si>
    <t>18 - PUERTO PLATA</t>
  </si>
  <si>
    <t>25 - SANTIAGO</t>
  </si>
  <si>
    <t>99 - MULTIPROVINCIAL</t>
  </si>
  <si>
    <t>02 - REGION CIBAO SUR</t>
  </si>
  <si>
    <t>13 - LA VEGA</t>
  </si>
  <si>
    <t>24 - SANCHEZ RAMIREZ</t>
  </si>
  <si>
    <t>28 - MONSENOR NOUEL</t>
  </si>
  <si>
    <t>03 - REGION CIBAO NORDESTE</t>
  </si>
  <si>
    <t>06 - DUARTE</t>
  </si>
  <si>
    <t>14 - MARIA TRINIDAD SANCHEZ</t>
  </si>
  <si>
    <t>19 - HERMANAS MIRABAL</t>
  </si>
  <si>
    <t>20 - SAMANA</t>
  </si>
  <si>
    <t>04 - REGION CIBAO NOROESTE</t>
  </si>
  <si>
    <t>05 - DAJABON</t>
  </si>
  <si>
    <t>15 - MONTE CRISTI</t>
  </si>
  <si>
    <t>26 - SANTIAGO RODRIGUEZ</t>
  </si>
  <si>
    <t>27 - VALVERDE</t>
  </si>
  <si>
    <t>05 - REGION VALDESIA</t>
  </si>
  <si>
    <t>02 - AZUA</t>
  </si>
  <si>
    <t>17 - PERAVIA</t>
  </si>
  <si>
    <t>21 - SAN CRISTOBAL</t>
  </si>
  <si>
    <t>31 - SAN JOSE DE OCOA</t>
  </si>
  <si>
    <t>06 - REGION ENRIQUILLO</t>
  </si>
  <si>
    <t>03 - BAHORUCO</t>
  </si>
  <si>
    <t>04 - BARAHONA</t>
  </si>
  <si>
    <t>10 - INDEPENDENCIA</t>
  </si>
  <si>
    <t>16 - PEDERNALES</t>
  </si>
  <si>
    <t>07 - REGION EL VALLE</t>
  </si>
  <si>
    <t>07 - ELIAS PINA</t>
  </si>
  <si>
    <t>22 - SAN JUAN</t>
  </si>
  <si>
    <t>08 - REGION YUMA</t>
  </si>
  <si>
    <t>08 - EL SEIBO</t>
  </si>
  <si>
    <t>11 - LA ALTAGRACIA</t>
  </si>
  <si>
    <t>12 - LA ROMANA</t>
  </si>
  <si>
    <t>09 - REGION HIGUAMO</t>
  </si>
  <si>
    <t>23 - SAN PEDRO DE MACORIS</t>
  </si>
  <si>
    <t>29 - MONTE PLATA</t>
  </si>
  <si>
    <t>30 - HATO MAYOR</t>
  </si>
  <si>
    <t>10 - REGION OZAMA O METROPOLITANA</t>
  </si>
  <si>
    <t>01 - DISTRITO NACIONAL</t>
  </si>
  <si>
    <t>32 - SANTO DOMINGO</t>
  </si>
  <si>
    <t>98 - NACIONAL</t>
  </si>
  <si>
    <t>Tabla 31. Distribución geográfica de los proyectos de inversión en el año 2021</t>
  </si>
  <si>
    <t>Figura 2. Mapa de la Inversión Pública a Nivel Provincial</t>
  </si>
  <si>
    <t>Fuente: Sistema de Información de la Gestión Financiera (SIGEF)</t>
  </si>
  <si>
    <t>Figura 3. Mapa de la Inversión Pública Per Cápita a Nivel Provincial</t>
  </si>
  <si>
    <t>Gráfico 11. Vinculación de la Inversión Pública con la Estrategia Nacional de Desarrollo</t>
  </si>
  <si>
    <t>Fuente: Ministerio de Economía, Planificación y Desarrollo</t>
  </si>
  <si>
    <t>Tabla 34. Donaciones según Organismo Financiador en el año 2021</t>
  </si>
  <si>
    <t>(Valores en millones RD$)</t>
  </si>
  <si>
    <t>DONACIONES SEGÚN ORGANISMO FINANCIADOR</t>
  </si>
  <si>
    <t>206 - AGENCIA ESPAÑOLA DE COOPERACIÓN INTERNACIONAL Y DESARROLLO (AECID)</t>
  </si>
  <si>
    <t>219 - AGENCIA ANDALUZA DE COOPERACIÓN INTERNACIONAL PARA EL DESARROLLO (AACID)</t>
  </si>
  <si>
    <t>300 - BANCO INTERAMERICANO DE DESARROLLO (BID)</t>
  </si>
  <si>
    <t>310 - FONDO INTERNACIONAL DE DESARROLLO AGRÍCOLA (FIDA)</t>
  </si>
  <si>
    <t>343 - UNION EUROPEA</t>
  </si>
  <si>
    <t>348 - FONDO MUNDIAL DE LUCHA CONTRA EL SIDA, TUBERCULOSIS Y LA MALARIA</t>
  </si>
  <si>
    <t>399 - OTROS ORGANISMOS MULTILATERALES</t>
  </si>
  <si>
    <t>599 - OTROS BANCOS</t>
  </si>
  <si>
    <t>TOTAL DONACIONES</t>
  </si>
  <si>
    <t>Como % del PIB</t>
  </si>
  <si>
    <t>Fuente: Dirección General de Crédito Público</t>
  </si>
  <si>
    <t>Gobierno Central 2021</t>
  </si>
  <si>
    <t>PROYECTO 2021</t>
  </si>
  <si>
    <t>I. Ingresos Corrientes</t>
  </si>
  <si>
    <t>Impuestos</t>
  </si>
  <si>
    <t>Impuestos sobre el ingreso, las utilidades y las ganancias de capital</t>
  </si>
  <si>
    <t>Impuestos sobre la propiedad</t>
  </si>
  <si>
    <t>Impuestos sobre los bienes y servicios</t>
  </si>
  <si>
    <t>Impuestos sobre el comercio y las transacciones internacionales/comercio exterior</t>
  </si>
  <si>
    <t>Impuestos ecológicos</t>
  </si>
  <si>
    <t>Impuestos diversos</t>
  </si>
  <si>
    <t>Contribuciones a la seguridad social</t>
  </si>
  <si>
    <t>Contribuciones de los empleados</t>
  </si>
  <si>
    <t>Contribuciones de los empleadores</t>
  </si>
  <si>
    <t>Ventas de bienes y servicios</t>
  </si>
  <si>
    <t>Ventas de establecimientos no de mercado</t>
  </si>
  <si>
    <t>Derechos administrativos</t>
  </si>
  <si>
    <t>Rentas de la propiedad</t>
  </si>
  <si>
    <t>Intereses</t>
  </si>
  <si>
    <t>Rentas de la propiedad distinta de intereses</t>
  </si>
  <si>
    <t>Transferencias y donaciones corrientes recibidas</t>
  </si>
  <si>
    <t>Transferencias del sector privado</t>
  </si>
  <si>
    <t>Multas y sanciones pecuniarias</t>
  </si>
  <si>
    <t>Multas por delitos, evasión e incumplimiento al Código Tributario</t>
  </si>
  <si>
    <t>Multas Seguro Social, contratos de trabajo</t>
  </si>
  <si>
    <t>Otros ingresos corrientes</t>
  </si>
  <si>
    <t>II. Gastos Corrientes</t>
  </si>
  <si>
    <t>Gastos de consumo</t>
  </si>
  <si>
    <t>Remuneraciones</t>
  </si>
  <si>
    <t>Bienes y servicios</t>
  </si>
  <si>
    <t>Impuestos sobre los productos, la producción y las importaciones de las empresas</t>
  </si>
  <si>
    <t>5 %  que se asigna durante el ejercicio para gasto corriente</t>
  </si>
  <si>
    <t>1 %  que se asigna durante el ejercicio para gasto corriente por calamidad publica</t>
  </si>
  <si>
    <t>Prestaciones de la seguridad social</t>
  </si>
  <si>
    <t>Pensiones</t>
  </si>
  <si>
    <t>Jubilaciones</t>
  </si>
  <si>
    <t>Indemnización laboral</t>
  </si>
  <si>
    <t>Nuevas pensiones</t>
  </si>
  <si>
    <t>Pensiones a personal policial</t>
  </si>
  <si>
    <t>Pensiones Solidarias del Régimen Subsidiado</t>
  </si>
  <si>
    <t>Intereses de la Deuda Pública</t>
  </si>
  <si>
    <t>Transferencias corrientes otorgadas</t>
  </si>
  <si>
    <t>Transferencias al sector privado</t>
  </si>
  <si>
    <t>Transferencias al sector público</t>
  </si>
  <si>
    <t>Transferencia al sector externo</t>
  </si>
  <si>
    <t>Transferencias a otras instituciones públicas</t>
  </si>
  <si>
    <t>Otros gastos corrientes</t>
  </si>
  <si>
    <t>Otros gastos por indemnizaciones y compensaciones</t>
  </si>
  <si>
    <t>Otros gastos operativos de instituciones empresariales</t>
  </si>
  <si>
    <t>Otros gastos operativos por ejecución de garantía de empleados</t>
  </si>
  <si>
    <t>III. (I-II) Resultado Económico</t>
  </si>
  <si>
    <t>IV. Ingresos de capital</t>
  </si>
  <si>
    <t>Venta (disposición) de activos no financieros (a valores brutos)</t>
  </si>
  <si>
    <t>Venta de activos fijos</t>
  </si>
  <si>
    <t>Transferencias de capital recibidas</t>
  </si>
  <si>
    <t>Donaciones de capital</t>
  </si>
  <si>
    <t>V. Gastos de capital</t>
  </si>
  <si>
    <t>Construcciones en proceso</t>
  </si>
  <si>
    <t>Construcciones por contrato</t>
  </si>
  <si>
    <t>Construcciones por administración</t>
  </si>
  <si>
    <t>Activos fijos (formación bruta de capital fijo)</t>
  </si>
  <si>
    <t>Viviendas, edificios y estructuras</t>
  </si>
  <si>
    <t>Maquinaria y equipo</t>
  </si>
  <si>
    <t>Equipo de defensa y seguridad</t>
  </si>
  <si>
    <t>Activos biológicos cultivados</t>
  </si>
  <si>
    <t>Activos fijos intangibles</t>
  </si>
  <si>
    <t>Objetos de valor</t>
  </si>
  <si>
    <t>Piedras y metales preciosos</t>
  </si>
  <si>
    <t>Activos no producidos</t>
  </si>
  <si>
    <t>Transferencias de capital otorgadas</t>
  </si>
  <si>
    <t>Transferencias de capital al sector privado</t>
  </si>
  <si>
    <t>Transferencias de capital al sector público</t>
  </si>
  <si>
    <t>Otras transferencias de capital</t>
  </si>
  <si>
    <t>Gastos de capital, reserva presupuestaria</t>
  </si>
  <si>
    <t>5 %  que se asigna durante el ejercicio para inversión</t>
  </si>
  <si>
    <t>1%  que se asigna durante el ejercicio para inversión por calamidad pública</t>
  </si>
  <si>
    <t>VI. (IV-V) Resultado de Capital</t>
  </si>
  <si>
    <t xml:space="preserve">VII. Total de Ingresos + Donaciones </t>
  </si>
  <si>
    <t>VIII. Total de Gastos</t>
  </si>
  <si>
    <t>IX. (VII-(VIII-Intereses)) Resultado Primario</t>
  </si>
  <si>
    <t>X. (VII-VIII) Resultado Financiero</t>
  </si>
  <si>
    <t>XI. Fuentes financieras</t>
  </si>
  <si>
    <t>Incremento de pasivos</t>
  </si>
  <si>
    <t>Incremento de pasivos no corrientes</t>
  </si>
  <si>
    <t>XII. Aplicaciones financieras</t>
  </si>
  <si>
    <t>Incremento de activos financieros</t>
  </si>
  <si>
    <t>Incremento de activos financieros no corrientes</t>
  </si>
  <si>
    <t>Disminución de pasivos</t>
  </si>
  <si>
    <t>Disminución de pasivos corrientes</t>
  </si>
  <si>
    <t>XIII. (XI-XII) Financiamiento Neto</t>
  </si>
  <si>
    <t xml:space="preserve"> Fuente: Sistema de Información de la Gestión Financiera (SIGEF)</t>
  </si>
  <si>
    <t>PROYECTO PRESUPUESTO 2021</t>
  </si>
  <si>
    <t>(1) Instituciones públicas descentralizadas y autónomas no financieras</t>
  </si>
  <si>
    <t>2.1.4 - Intereses de la deuda</t>
  </si>
  <si>
    <t>2.2.7 - Inversiones financieras realizadas con fines de política</t>
  </si>
  <si>
    <t>TOTAL GASTO ORGANISMOS DESCCENTRALIZADOS Y AUTONOMOS NO FINANCIEROS</t>
  </si>
  <si>
    <t>(2) Instituciones de la seguridad social</t>
  </si>
  <si>
    <t>TOTAL GASTO INSTITUCIONES DE LA SEGURIDAD SOCIAL</t>
  </si>
  <si>
    <t>TOTAL GASTO (1+2)</t>
  </si>
  <si>
    <t>Fuente: SIGEF</t>
  </si>
  <si>
    <t>5102 - CENTRO DE EXPORTACIONES E INVERSIONES DE LA REP. DOM.</t>
  </si>
  <si>
    <t>5103 - CONSEJO NACIONAL DE POBLACIÓN Y FAMILIA</t>
  </si>
  <si>
    <t>5104 - DEPARTAMENTO AEROPORTUARIO</t>
  </si>
  <si>
    <t>5108 - CRUZ ROJA DOMINICANA</t>
  </si>
  <si>
    <t>5109 - DEFENSA CIVIL</t>
  </si>
  <si>
    <t>5111 - INSTITUTO AGRARIO DOMINICANO</t>
  </si>
  <si>
    <t>5112 - INSTITUTO AZUCARERO DOMINICANO</t>
  </si>
  <si>
    <t>5114 - INSTITUTO PARA EL DESARROLLO DEL NOROESTE</t>
  </si>
  <si>
    <t>5118 - INSTITUTO NACIONAL DE RECURSOS HIDRAÚLICOS (INDRHI)</t>
  </si>
  <si>
    <t>5119 - INSTITUTO PARA EL DESARROLLO DEL SUROESTE</t>
  </si>
  <si>
    <t>5120 - JARDÍN BOTÁNICO</t>
  </si>
  <si>
    <t>5121 - LIGA MUNICIPAL DOMINICANA</t>
  </si>
  <si>
    <t>5127 - SUPERINTENDENCIA DE SEGUROS</t>
  </si>
  <si>
    <t>5128 - UNIVERSIDAD AUTÓNOMA DE SANTO DOMINGO</t>
  </si>
  <si>
    <t>5130 - PARQUE ZOOLÓGICO NACIONAL</t>
  </si>
  <si>
    <t>5131 - INSTITUTO DOMINICANO DE LAS TELECOMUNICACIONES</t>
  </si>
  <si>
    <t>5132 - INSTITUTO DOMINICANO DE INVESTIGACIONES AGROPECUARIAS Y FORESTALES</t>
  </si>
  <si>
    <t>5133 - MUSEO DE HISTORIA NATURAL</t>
  </si>
  <si>
    <t>5134 - ACUARIO NACIONAL</t>
  </si>
  <si>
    <t>5135 - OFICINA NACIONAL DE PROPIEDAD INDUSTRIAL</t>
  </si>
  <si>
    <t>5136 - INSTITUTO DOMINICANO DEL CAFÉ</t>
  </si>
  <si>
    <t>5137 - INSTITUTO DUARTIANO</t>
  </si>
  <si>
    <t>5138 - COMISIÓN NACIONAL DE ENERGÍA</t>
  </si>
  <si>
    <t>5139 - SUPERINTENDENCIA DE ELECTRICIDAD</t>
  </si>
  <si>
    <t>5140 - INSTITUTO DEL TABACO DE LA REPÚBLICA DOMINICANA</t>
  </si>
  <si>
    <t>5142 - FONDO PATRIMONIAL DE LAS EMPRESAS REFORMADAS</t>
  </si>
  <si>
    <t>5143 - INSTITUTO DE DESARROLLO Y CRÉDITO COOPERATIVO</t>
  </si>
  <si>
    <t>5144 - FONDO ESPECIAL PARA EL DESARROLLO AGROPECUARIO</t>
  </si>
  <si>
    <t>5147 - INSTITUTO NACIONAL DE LA UVA</t>
  </si>
  <si>
    <t>5150 - CONSEJO NACIONAL DE ZONAS FRANCAS</t>
  </si>
  <si>
    <t>5151 - CONSEJO NACIONAL PARA LA NIÑEZ Y LA ADOLESCENCIA</t>
  </si>
  <si>
    <t>5152 - CONSEJO NACIONAL DE ESTANCIAS INFANTILES</t>
  </si>
  <si>
    <t>5154 - INSTITUTO DE INNOVACIÓN  EN BIOTECNOLOGÍA E INDUSTRIAL (IIBI)</t>
  </si>
  <si>
    <t>5155 - INSTITUTO DE FORMACIÓN TÉCNICO PROFESIONAL (INFOTEP)</t>
  </si>
  <si>
    <t>5157 - CORPORACIÓN DOMICANA DE EMPRESAS ESTATALES (CORDE)</t>
  </si>
  <si>
    <t>5158 - DIRECCION GENERAL DE ADUANAS</t>
  </si>
  <si>
    <t>5159 - DIRECCIÓN GENERAL DE IMPUESTOS INTERNOS</t>
  </si>
  <si>
    <t>5161 - INSTITUTO DE PROTECCIÓN DE LOS DERECHOS AL CONSUMIDOR</t>
  </si>
  <si>
    <t>5162 - INSTITUTO DOMINICANO DE AVIACIÓN CIVIL</t>
  </si>
  <si>
    <t>5163 - CONSEJO DOMINICANO DE PESCA Y ACUICULTURA</t>
  </si>
  <si>
    <t>5164 - CONSEJO NAC. PARA LAS COMUNIDADES DOMINICANAS EN EL EXTERIOR (CONDEX)</t>
  </si>
  <si>
    <t>5165 - COMISIÓN REGULADORA DE PRÁCTICAS DESLEALES</t>
  </si>
  <si>
    <t>5166 - COMISION NACIONAL DE DEFENSA DE LA COMPETENCIA</t>
  </si>
  <si>
    <t>5167 - OFICINA NACIONAL DE DEFENSA PÚBLICA</t>
  </si>
  <si>
    <t>5168 - ARCHIVO GENERAL DE LA NACIÓN</t>
  </si>
  <si>
    <t>5169 - DIRECCIÓN GENERAL DE CINE (DGCINE)</t>
  </si>
  <si>
    <t>5171 - INSTITUTO DOMINICANO PARA LA CALIDAD (INDOCAL)</t>
  </si>
  <si>
    <t>5172 - ORGANISMO DOMINICANO DE ACREDITACIÓN  (ODAC)</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</si>
  <si>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</si>
  <si>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</si>
  <si>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</si>
  <si>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</si>
  <si>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GEOLÓGICO NACIONAL</t>
  </si>
  <si>
    <t>5180 - DIRECCIÓN CENTRAL DEL SERVICIO NACIONAL DE SALUD</t>
  </si>
  <si>
    <t>5181 - INSTITUTO GEOGRÁFICO NACIONAL JOSÉ JOAQUÍN HUNGRÍA MORELL</t>
  </si>
  <si>
    <t>5182 - INSTITUTO NACIONAL DE TRÁNSITO Y TRANSPORTE TERRESTRE</t>
  </si>
  <si>
    <t>5183 - UNIDAD DE ANÁLISIS FINANCIERO (UAF)</t>
  </si>
  <si>
    <t>5184 - DIRECCIÓN GENERAL DE ALIANZAS PÚBLICO-PRIVADAS</t>
  </si>
  <si>
    <t>1.1.1.1.3 - Instituciones de la seguridad social</t>
  </si>
  <si>
    <t>5201 - INSTITUTO DOMINICANO DE SEGUROS SOCIALES</t>
  </si>
  <si>
    <t>5202 - INSTITUTO DE AUXILIOS Y VIVIENDAS</t>
  </si>
  <si>
    <t>5205 - SUPERINTENDENCIA DE PENSIONES</t>
  </si>
  <si>
    <t>5206 - SUPERINTENDENCIA DE SALUD Y RIESGO LABORAL</t>
  </si>
  <si>
    <t>5207 - CONSEJO NACIONAL DE SEGURIDAD SOCIAL</t>
  </si>
  <si>
    <t>5208 - SEGURO NACIONAL DE SALUD</t>
  </si>
  <si>
    <t>5209 - DIRECCIÓN GENERAL DE INFORMACIÓN Y DEFENSA DE LOS AFILIADOS</t>
  </si>
  <si>
    <t>5210 - INSTITUTO DOMINICANO DE PREVENCIÓN Y PROTECCIÓN DE RIESGOS LABORALES</t>
  </si>
  <si>
    <t>5211 - TESORERÍA DE LA SEGURIDAD SOCIAL</t>
  </si>
  <si>
    <t>2.1 - Asuntos económicos, comerciales y laborales</t>
  </si>
  <si>
    <t>2.4 - Energía y combustible</t>
  </si>
  <si>
    <t>2.7 - Comunicaciones</t>
  </si>
  <si>
    <t>3.1 - Protección del aire, agua y suelo</t>
  </si>
  <si>
    <t>3.2 - Protección de la biodiversidad y ordenación de desechos</t>
  </si>
  <si>
    <r>
      <t>Valores en millones</t>
    </r>
    <r>
      <rPr>
        <sz val="11"/>
        <color theme="1"/>
        <rFont val="Calibri"/>
        <family val="2"/>
        <scheme val="minor"/>
      </rPr>
      <t xml:space="preserve"> </t>
    </r>
    <r>
      <rPr>
        <b/>
        <sz val="10"/>
        <color theme="1"/>
        <rFont val="Calibri"/>
        <family val="2"/>
        <scheme val="minor"/>
      </rPr>
      <t>RD$</t>
    </r>
  </si>
  <si>
    <t xml:space="preserve">
</t>
  </si>
  <si>
    <t>Organismos Autónomos y Descentralizados No Financieros</t>
  </si>
  <si>
    <t>2=(1/PIB)</t>
  </si>
  <si>
    <t>Instituciones de la seguridad social</t>
  </si>
  <si>
    <t xml:space="preserve">Tipo de transferencia </t>
  </si>
  <si>
    <t>Ámbito que Transfiere</t>
  </si>
  <si>
    <t xml:space="preserve"> Ámbito que Recibe</t>
  </si>
  <si>
    <t>Total Transferencias Otorgadas</t>
  </si>
  <si>
    <t>Gobierno Central</t>
  </si>
  <si>
    <t>Organismos Autónomos y  Descentralizadas no Financieros</t>
  </si>
  <si>
    <t xml:space="preserve">Instituciones Públicas de la Seguridad Social </t>
  </si>
  <si>
    <t>Transferencias Corrientes</t>
  </si>
  <si>
    <t>Organismos  Autónomos y Descentralizados No Financieros</t>
  </si>
  <si>
    <t>Transferencias de Capital</t>
  </si>
  <si>
    <t>Organismos  Autónomos y Descentralizados  No Financieros</t>
  </si>
  <si>
    <t>Total Transferencias Recibidas</t>
  </si>
  <si>
    <t>Fuentes Financieras</t>
  </si>
  <si>
    <t>Total Fuentes Financieras</t>
  </si>
  <si>
    <t>Aplicaciones Financieras</t>
  </si>
  <si>
    <t>Total Aplicaciones Financieras</t>
  </si>
  <si>
    <t>Instituciones Descentralizadas y Autónomas no Financieras</t>
  </si>
  <si>
    <t xml:space="preserve">CLASIFICACIÓN ECONÓMICA DE INGRESOS </t>
  </si>
  <si>
    <t>Organismos Autónomos y  Descentralizados No Financieros</t>
  </si>
  <si>
    <t>Total Ingresos Consolidados</t>
  </si>
  <si>
    <t>1.1 - Ingresos Corrientes</t>
  </si>
  <si>
    <t>1.2 - Ingresos de capital</t>
  </si>
  <si>
    <t>Clasificación Institucional 2021</t>
  </si>
  <si>
    <t>Capítulo</t>
  </si>
  <si>
    <t>Total General</t>
  </si>
  <si>
    <t>0101 - SENADO DE LA REPÚBLICA</t>
  </si>
  <si>
    <t>0201 - PRESIDENCIA DE LA REPÚBLICA</t>
  </si>
  <si>
    <t>0202 - MINISTERIO DE INTERIOR Y POLICIA</t>
  </si>
  <si>
    <t>0211 - MINISTERIO DE OBRAS PÚBLICAS Y COMUNICACIONES</t>
  </si>
  <si>
    <t>0214 - PROCURADURÍA GENERAL DE LA REPÚBLICA</t>
  </si>
  <si>
    <t>0220 - MINISTERIO DE ECONOMÍA, PLANIFICACIÓN Y DESARROLLO</t>
  </si>
  <si>
    <t>0221 - MINISTERIO DE ADMINISTRACIÓN PÚBLICA</t>
  </si>
  <si>
    <t>0222 - MINISTERIO DE ENERGÍA Y MINAS</t>
  </si>
  <si>
    <t>0405 - TRIBUNAL SUPERIOR  ELECTORAL (TSE)</t>
  </si>
  <si>
    <t>0998 - ADMINISTRACIÓN DE DEUDA PÚBLICA Y ACTIVOS FINANCIEROS</t>
  </si>
  <si>
    <t>0999 - ADMINISTRACIÓN DE OBLIGACIONES DEL TESORO NACIONAL</t>
  </si>
  <si>
    <t>Organismos Descentralizados y Autónomos No Financieros</t>
  </si>
  <si>
    <t>5154 - INSTITUTO DE INNOVACIÓN EN BIOTECNOLOGÍA E INDUSTRIAL (IIBI)</t>
  </si>
  <si>
    <t>5157 - CORPORACION DOMICANA DE EMPRESAS ESTATALES (CORDE)</t>
  </si>
  <si>
    <t>5158 - DIRECCIÓN GENERAL DE ADUANAS</t>
  </si>
  <si>
    <t>5165 - COMISIÓN REGULADORA DE PRACTICAS DESLEALES</t>
  </si>
  <si>
    <t>5166 - COMISIÓN NACIONAL DE DEFENSA DE LA COMPETENCIA</t>
  </si>
  <si>
    <t>5172 - ORGANISMO DOMINICANO DE ACREDITACIÓN (ODAC)</t>
  </si>
  <si>
    <t>5174 - MERCADOS DOMINICANOS DE ABASTO AGROPECUARIO</t>
  </si>
  <si>
    <t>5184 - DIRECCION GENERAL DE ALIANZAS PÚBLICOS PRIVADAS</t>
  </si>
  <si>
    <t>Instituciones de la Seguridad Social</t>
  </si>
  <si>
    <t>5210 - INSTITUTO DOMINICANO DE PREVENCION Y PROTECCION DE RIESGOS LABORALES</t>
  </si>
  <si>
    <t>5211 - TESORERIA DE LA SEGURIDAD SOCIAL</t>
  </si>
  <si>
    <t>CLASIFICACIÓN ECONÓMICA DEL GASTO 2021</t>
  </si>
  <si>
    <t>Total Gastos Consolidados</t>
  </si>
  <si>
    <t xml:space="preserve"> 2.1.2 - Gastos de consumo</t>
  </si>
  <si>
    <t>2.1.4 - Gastos de la propiedad</t>
  </si>
  <si>
    <t>1- SERVICIOS GENERALES</t>
  </si>
  <si>
    <t>1 - SERVICIOS ECONÓMICOS</t>
  </si>
  <si>
    <t xml:space="preserve">2.1 - Asuntos económicos y laborales </t>
  </si>
  <si>
    <t xml:space="preserve">2.6 - Transporte </t>
  </si>
  <si>
    <t>Fuente: Presupuesto formulado en el Sistema de Información de la Gestión Financiera (SIGEF)</t>
  </si>
  <si>
    <t>Fuente: Elaborado propia con datos del WEO, FMI</t>
  </si>
  <si>
    <t>*Proyección Marco Macroeconómico a agosto 2020
Fuente: FRED Database. Banco de la Reserva Federal de St. Louis</t>
  </si>
  <si>
    <t>Tabla 26. Cambio de denominación de programas prioritarios</t>
  </si>
  <si>
    <t>Valores en millones de RD$ y % del PIB</t>
  </si>
  <si>
    <t>Proyecciones</t>
  </si>
  <si>
    <t>PIB 2022</t>
  </si>
  <si>
    <t>PIB 2023</t>
  </si>
  <si>
    <t>PIB 2024</t>
  </si>
  <si>
    <t>Fuente: Sistema de Información de la Gestión Financiera (SIGEF) y proyecciones internas.</t>
  </si>
  <si>
    <t>Valores en RD$ y % del PIB</t>
  </si>
  <si>
    <t xml:space="preserve">TOTAL </t>
  </si>
  <si>
    <t xml:space="preserve">Tabla 32. Clasificación Institucional de Gastos del Gobierno Central </t>
  </si>
  <si>
    <t xml:space="preserve">Tabla 33. Clasificación Funcional de Gastos del Gobierno Central </t>
  </si>
  <si>
    <t>Valores en millones de RD$</t>
  </si>
  <si>
    <t>CLASIFICACIÓN FUNCIONAL DE GASTOS 2021</t>
  </si>
  <si>
    <t>Año 2021</t>
  </si>
  <si>
    <t>Gobierno Central en el año 2021</t>
  </si>
  <si>
    <t>Empresas Públicas No Financieras</t>
  </si>
  <si>
    <t>Empresas Públicas Financieras</t>
  </si>
  <si>
    <t>Gobiernos Locales</t>
  </si>
  <si>
    <t>TOTAL TRANSFERENCIAS DEL GOBIERNO CENTRAL AL RESTO DEL SECTOR PÚBLICO</t>
  </si>
  <si>
    <t xml:space="preserve">No. </t>
  </si>
  <si>
    <t xml:space="preserve">PROGRAMA DE GOBIERNO </t>
  </si>
  <si>
    <t>Finalidad</t>
  </si>
  <si>
    <t>Función</t>
  </si>
  <si>
    <t>Indicador</t>
  </si>
  <si>
    <t>Meta 2021</t>
  </si>
  <si>
    <t>Monto (RD$)</t>
  </si>
  <si>
    <t>SERVICIOS SOCIALES</t>
  </si>
  <si>
    <t>Cantidad  estudiantes inscritos en la educación básica de adultos</t>
  </si>
  <si>
    <t>Cantidad estudiantes inscritos en la educación media de adultos</t>
  </si>
  <si>
    <t>Cantidad estudiantes inscritos en la educación laboral de adultos</t>
  </si>
  <si>
    <t>Tasa de alfabetismo de la población de 15 años o más</t>
  </si>
  <si>
    <t>Número de aulas construidas o reparadas</t>
  </si>
  <si>
    <t>N/A</t>
  </si>
  <si>
    <t>Proporción  de estudiantes que reciben raciones alimenticias en cualquiera de sus cuatro modalidades</t>
  </si>
  <si>
    <t>Cantidad de beneficiarios</t>
  </si>
  <si>
    <t>Proporción de estudiantes atendidos en los programas de salud</t>
  </si>
  <si>
    <t>Número de niños y niñas con señales de alertas en el desarrollo que son atendidos</t>
  </si>
  <si>
    <t>Cantidad de niños y niñas de 0 a 4 años y 11 meses que reciben servicios educativos</t>
  </si>
  <si>
    <t>Número de niños y niñas  en los CAIPI que reciben alimentación de acuerdo al requerimiento calórico y nutricional de su edad</t>
  </si>
  <si>
    <t>Cantidad de familias de niños y niñas en CAFI que reciben al menos el 70% de las visitas programadas en el período de un año</t>
  </si>
  <si>
    <t>Número de estancias</t>
  </si>
  <si>
    <t xml:space="preserve">Programa Ampliado de Inmunización </t>
  </si>
  <si>
    <t>Número de niños/as con esquema de vacunación aplicada</t>
  </si>
  <si>
    <t>No. de mujeres y niñas con vacuna de DT-A y HPV aplicada</t>
  </si>
  <si>
    <t>No. de personas en riesgo con vacunas de influenza y antirrábica humana</t>
  </si>
  <si>
    <t>No. de personas viajeras con vacuna para fiebre amarilla aplicada</t>
  </si>
  <si>
    <t>Salud Materno Infantil</t>
  </si>
  <si>
    <t>No. de establecimientos con métodos de planificación familiar disponible según normativas</t>
  </si>
  <si>
    <t>No. de personas informadas y empoderadas (promoción de mujeres en edad fértil que acceden a servicios de salud sexual y reproductiva)</t>
  </si>
  <si>
    <t>Número de gestantes, puerperas y niños menores de 1 año reciben acompañamiento</t>
  </si>
  <si>
    <t xml:space="preserve">Prevención y Control de la Tuberculosis </t>
  </si>
  <si>
    <t>No. de personas contacto de casos TB con tratamiento preventivo</t>
  </si>
  <si>
    <t>No. de personas diagnosticadas con TB y TB DR que reciben tratamiento</t>
  </si>
  <si>
    <t>No. de pacientes coinfectados TB VIH diagnósticados que reciben tratamiento antituberculosis</t>
  </si>
  <si>
    <t>No. de casos de TB detectados en la red de servicios</t>
  </si>
  <si>
    <t>Número  de pacientes con factores de baja adherencia reciben kit soporte nutricional</t>
  </si>
  <si>
    <t xml:space="preserve">Prevención y Control de Enfermedades Producidas por Vectores </t>
  </si>
  <si>
    <t>No. de personas alcanzadas con intervenciones contra la malaria</t>
  </si>
  <si>
    <t xml:space="preserve">Atención Integral de Personas Viviendo con VIH </t>
  </si>
  <si>
    <t>No. de casos VIH tratados de acuerdo a protocolos</t>
  </si>
  <si>
    <t>Número de campañas</t>
  </si>
  <si>
    <t>Número de informe</t>
  </si>
  <si>
    <t>Número de informes de monitoreo y evaluación emitidos</t>
  </si>
  <si>
    <t>Prevención y Control de la Zoonosis (Rabia)</t>
  </si>
  <si>
    <t>No. de jornadas de vacunación en caninos y felinos para prevención y control de la rabia</t>
  </si>
  <si>
    <t xml:space="preserve">Prevención y Control de la Desnutrición </t>
  </si>
  <si>
    <t>Promoción y Educación para la Salud</t>
  </si>
  <si>
    <t>Prevención y Control de Enfermedades Crónicas</t>
  </si>
  <si>
    <t>Vigilancia Epidemiología</t>
  </si>
  <si>
    <t>Salud Mental</t>
  </si>
  <si>
    <t xml:space="preserve">Riesgos Ambientales </t>
  </si>
  <si>
    <t xml:space="preserve">Salud Bucal </t>
  </si>
  <si>
    <t xml:space="preserve">Seguro Familiar de Salud en el Régimen Subsidiado </t>
  </si>
  <si>
    <t>Número de afiliados</t>
  </si>
  <si>
    <t>PROSOLI (Operativo Solidaridad)</t>
  </si>
  <si>
    <t>Protección Social</t>
  </si>
  <si>
    <t>Cantidad de familias  que se le verifican sus corresponsabilidades de salud y educación</t>
  </si>
  <si>
    <t xml:space="preserve">Incentivo a la Asistencia Escolar (ILAE) </t>
  </si>
  <si>
    <t xml:space="preserve">Envejecientes </t>
  </si>
  <si>
    <t>Cantidad de adultos mayores beneficiados</t>
  </si>
  <si>
    <t>Cantidad de adultos mayores que reciben servicios</t>
  </si>
  <si>
    <t xml:space="preserve">Programa Comer es Primero </t>
  </si>
  <si>
    <t xml:space="preserve">Bono Gas Hogar </t>
  </si>
  <si>
    <t>Bono Luz</t>
  </si>
  <si>
    <t>Cantidad de mujeres víctimas de violencia atendidas</t>
  </si>
  <si>
    <t>Cantidad de atenciones ofrecidas</t>
  </si>
  <si>
    <t>Cantidad de mujeres y hombres sensiblizados/as</t>
  </si>
  <si>
    <t>Cantidad de casos atendidos</t>
  </si>
  <si>
    <t>Cantidad de mujeres, jóvenes y adolescentes sensibilizados/as</t>
  </si>
  <si>
    <t>SERVICIOS ECONÓMICOS</t>
  </si>
  <si>
    <t>Asuntos Económicos, Comerciales y Laborales</t>
  </si>
  <si>
    <t>Personas físicas capacitadas</t>
  </si>
  <si>
    <t>Agropecuaria, caza, pesca y silvicultura</t>
  </si>
  <si>
    <t>Cantidad de parceleros beneficiados</t>
  </si>
  <si>
    <t xml:space="preserve">Programa de Pignoración </t>
  </si>
  <si>
    <t xml:space="preserve">Programa Caminos Productivos </t>
  </si>
  <si>
    <t>Productores agrícolas beneficiados con insumos y materiales de siembra</t>
  </si>
  <si>
    <t>Número de animales saneados</t>
  </si>
  <si>
    <t>PROTECCIÓN DEL MEDIO AMBIENTE</t>
  </si>
  <si>
    <t>Protección de la biodiversidad y ordenación de desechos</t>
  </si>
  <si>
    <t>Superficie bajo planes de manejo</t>
  </si>
  <si>
    <t>Superficie marina (Km)</t>
  </si>
  <si>
    <t xml:space="preserve">Manejo Descentralizado e Integrado de las Cuencas Hidrográficas </t>
  </si>
  <si>
    <t>Protección del aire, agua y suelo</t>
  </si>
  <si>
    <t>Superficie de cuenca bajo manejo</t>
  </si>
  <si>
    <t>SERVICIOS  GENERALES</t>
  </si>
  <si>
    <t>Defensa Nacional</t>
  </si>
  <si>
    <t>Cantidad de emergencias atendidas</t>
  </si>
  <si>
    <t>Tabla 35. Financiamiento del Gobierno Central 2021</t>
  </si>
  <si>
    <t xml:space="preserve">Tabla 36. Cuenta Ahorro-Inversión-Financiamiento </t>
  </si>
  <si>
    <t>Tabla 37. Clasificación Económica del Gasto de los Organismos Autónomos y Descentralizados no Financieros e Instituciones de Seguridad Social 2019-2021</t>
  </si>
  <si>
    <t>Tabla 38. Clasificación Institucional de Gastos de los Organismos Autónomos y Descentralizados no Financieros e Instituciones de Seguridad Social 2019-2021</t>
  </si>
  <si>
    <t>Tabla 39. Clasificación Funcional del Gasto de los Organismos Autónomos y Descentralizados no Financieros e Instituciones de Seguridad Social 2019-2021</t>
  </si>
  <si>
    <t>Tabla 40. Cuenta Ahorro-Inversión-Financiamiento 2021</t>
  </si>
  <si>
    <t>Tabla 41.- Matriz de Transacciones Consolidadas del Gobierno General Nacional-</t>
  </si>
  <si>
    <t>Tabla 42.- Matriz de Financiamiento Neto Consolidado del Gobierno General Nacional-</t>
  </si>
  <si>
    <t>Tabla 43. Presupuesto de Ingresos Consolidados del Gobierno General Nacional</t>
  </si>
  <si>
    <t>Tabla 44. Presupuesto de Gastos Consolidados por Ambito del Gobierno General Nacional</t>
  </si>
  <si>
    <t>Tabla 45. Presupuesto de Gastos Consolidados del Gobierno General Nacional</t>
  </si>
  <si>
    <t>Tabla 46. Presupuesto de Gastos Consolidados por Ambito del Gobierno General Nacional</t>
  </si>
  <si>
    <t>Tabla 47. Asignaciones Establecidas por Ley</t>
  </si>
  <si>
    <t xml:space="preserve">Tabla 48. Transferencias del Gobierno Central al Resto del Sector Público </t>
  </si>
  <si>
    <t>SERVICIOS GENERALES</t>
  </si>
  <si>
    <t>Administración General</t>
  </si>
  <si>
    <t>Programa PREPARATE</t>
  </si>
  <si>
    <t>Construcción, reparación y mantenimiento de aulas</t>
  </si>
  <si>
    <t>Jornada Escolar Extendida</t>
  </si>
  <si>
    <t>Atención a la primera infancia y Familias Cariño</t>
  </si>
  <si>
    <t>Transformación digital en educación</t>
  </si>
  <si>
    <t>Progresando</t>
  </si>
  <si>
    <t>Protección y Atención integral a mujeres víctimas de violencia</t>
  </si>
  <si>
    <t>Programa de reducción embarazo entre jóvenes y adolescentes</t>
  </si>
  <si>
    <t xml:space="preserve">Programa de Apoyo a las Micros, Pequeñas y Medianas Empresas (MIPYMES) </t>
  </si>
  <si>
    <t>Programas de desarrollo rural agropecuario sostenible</t>
  </si>
  <si>
    <t>Programas de titulación de tierras en el área urbana y rural</t>
  </si>
  <si>
    <t>Programa de apoyo al sector agropecuario de fomento a la producción para el mercado local y exportación</t>
  </si>
  <si>
    <t>Programa de Fomento Pecuario</t>
  </si>
  <si>
    <t>Manejo sostenible de la cobertura forestal</t>
  </si>
  <si>
    <t>Gestión sostenible de los recursos costeros y marinos</t>
  </si>
  <si>
    <t>Sistema de Atención Integral a Emergencia 9-1-1</t>
  </si>
  <si>
    <t>Programa Seguridad Ciudadana</t>
  </si>
  <si>
    <t>Total Servicios Sociales</t>
  </si>
  <si>
    <t>Total Servicios Económicos</t>
  </si>
  <si>
    <t>Total Servicios Generales y Protección del Medio Ambiente</t>
  </si>
  <si>
    <t>Gráfico 13. Variaciones en las asignaciones de gasto PGE 2021</t>
  </si>
  <si>
    <t>Gráfico 12. Vinculación de la Inversión Pública con los Objetivos de Desarrollo Sostenible (ODS)</t>
  </si>
  <si>
    <t>Gráfico 14. Saldo de la Deuda Pública</t>
  </si>
  <si>
    <t>ORGANISMO DESTINATARIO</t>
  </si>
  <si>
    <t>LEYES ESPECIALES</t>
  </si>
  <si>
    <t>BASE DE CÁLCULO SEGÚN LEY</t>
  </si>
  <si>
    <t>INICIAL</t>
  </si>
  <si>
    <t>MONTO CORRESPONDIENTE SEGÚN LEY</t>
  </si>
  <si>
    <t>Ministerio de Educación</t>
  </si>
  <si>
    <t>Art. 197, Ley 66-97</t>
  </si>
  <si>
    <t>4% del PIB</t>
  </si>
  <si>
    <t>Banco Central de la República Dominicana</t>
  </si>
  <si>
    <t>Art. 6, Ley 167-07</t>
  </si>
  <si>
    <t>1.2% del PIB</t>
  </si>
  <si>
    <t>Universidad Autónoma de Santo Domingo (UASD)</t>
  </si>
  <si>
    <t>Art. 91, Ley 139-01</t>
  </si>
  <si>
    <t>5% de los Recursos Internos</t>
  </si>
  <si>
    <t>Art. 3, Ley 166-03</t>
  </si>
  <si>
    <t>10% del Fondo General</t>
  </si>
  <si>
    <t>Ministerio de la Juventud</t>
  </si>
  <si>
    <t>Art. 41, Ley 49-00</t>
  </si>
  <si>
    <t>1% de los Recursos Internos</t>
  </si>
  <si>
    <t>Consejo Nacional para la Niñez y la Adolescencia (CONANI)</t>
  </si>
  <si>
    <t>Art. 448, Ley 136-03</t>
  </si>
  <si>
    <t>2% del Presupuesto Nacional</t>
  </si>
  <si>
    <t>Ley 29-06
Art. 1, Decreto 152-06</t>
  </si>
  <si>
    <t>20% del 30% Recaudación de Tragamonedas</t>
  </si>
  <si>
    <t>Ministerio de Deportes, Educación Física y Recreación</t>
  </si>
  <si>
    <t>Art. 33, Ley 356-05</t>
  </si>
  <si>
    <t>40% de la Recaudación de Bancas</t>
  </si>
  <si>
    <t>Art. 10, Ley 29-06</t>
  </si>
  <si>
    <t>30% de la Recaudación de Tragamonedas</t>
  </si>
  <si>
    <t>Ministerio  de la Mujer</t>
  </si>
  <si>
    <t>Art. 7, Ley 88-03</t>
  </si>
  <si>
    <t>1% Licencia para porte Armas de Fuego</t>
  </si>
  <si>
    <t>Ministerio de Turismo</t>
  </si>
  <si>
    <t>Decreto 99-01</t>
  </si>
  <si>
    <t>50% Venta de Tarjetas Turísticas</t>
  </si>
  <si>
    <t>Instituto del Tabaco (INTABACO)</t>
  </si>
  <si>
    <t>Art. 5, Ley 165-01</t>
  </si>
  <si>
    <t>8% impuesto selectivo al tabaco y a los cigarrillos </t>
  </si>
  <si>
    <t>Consejo Nacional para la Reglamentación y Fomento de la Industria Lechera </t>
  </si>
  <si>
    <t>Art. 6, Ley 180-01</t>
  </si>
  <si>
    <t>Importaciones de Lácteos (se da monto fijo)</t>
  </si>
  <si>
    <t>Junta Central Electoral</t>
  </si>
  <si>
    <t>Art. 18, Ley 15-19</t>
  </si>
  <si>
    <t>1.5% del Presupuesto General del Estado</t>
  </si>
  <si>
    <t>Congreso Nacional</t>
  </si>
  <si>
    <t>Art. 2, Ley 194-04</t>
  </si>
  <si>
    <t>3.10% del Fondo General</t>
  </si>
  <si>
    <t>Poder Judicial</t>
  </si>
  <si>
    <t>Art. 3, Ley 194-04</t>
  </si>
  <si>
    <t>2.66% del Fondo General</t>
  </si>
  <si>
    <t xml:space="preserve">Procuraduría General de la República </t>
  </si>
  <si>
    <t>Arts. 3 y 5, Ley 194-04</t>
  </si>
  <si>
    <t>1.44% del Fondo General</t>
  </si>
  <si>
    <t>Cámara de Cuentas</t>
  </si>
  <si>
    <t>Art. 4, Ley 194-04</t>
  </si>
  <si>
    <t>0.30% del Fondo General</t>
  </si>
  <si>
    <t>Dirección General de Aduanas</t>
  </si>
  <si>
    <t>Art. 14, Ley 226-06</t>
  </si>
  <si>
    <t>4% de Sus Recaudaciones</t>
  </si>
  <si>
    <t>Dirección General de Impuestos Internos</t>
  </si>
  <si>
    <t>Art. 14, Ley 227-06</t>
  </si>
  <si>
    <t>2% de su Recaudacion Efectiva</t>
  </si>
  <si>
    <t>Párrafo II, Art. 14, Ley 227-06</t>
  </si>
  <si>
    <t>0.50% de su Recaudacion Efectiva (Reembolsos Tributarios)</t>
  </si>
  <si>
    <t>Fondo del Presidente</t>
  </si>
  <si>
    <t>Art. 32, Ley 423-06</t>
  </si>
  <si>
    <t>5% de los Ingresos Corrientes</t>
  </si>
  <si>
    <t>Fondo Calamidad Pública</t>
  </si>
  <si>
    <t>Art. 33 Ley 423-06</t>
  </si>
  <si>
    <t>1% de los Ingresos Corrientes</t>
  </si>
  <si>
    <t>Fondo Programa Desarrollo Vial</t>
  </si>
  <si>
    <t xml:space="preserve">Párrafo III, Art. 20, Ley 253-12 </t>
  </si>
  <si>
    <t xml:space="preserve">75% del impuesto adicional de RD$2.00 a hidrocarburos </t>
  </si>
  <si>
    <t>Fondo Programa de Renovación Vehicular del Transporte</t>
  </si>
  <si>
    <t>Párrafo III, Art. 20, Ley 253-12</t>
  </si>
  <si>
    <t xml:space="preserve">25% del impuesto adicional de RD$2.00 a hidrocarburos </t>
  </si>
  <si>
    <t>Fondo para el Pago Deuda Externa</t>
  </si>
  <si>
    <t>Parrafo I, Art. 6, Ley 112-00</t>
  </si>
  <si>
    <t>Resto Hidrocarburos</t>
  </si>
  <si>
    <t>Fondo para la Energia Alternativa</t>
  </si>
  <si>
    <t>Párrafo IV, Art. 1, Ley 112-00</t>
  </si>
  <si>
    <t>5% de Recaudación de Hidrocarburos</t>
  </si>
  <si>
    <t>Tasa para el Desarrollo y la Sostenibilidad del Sistema Nacional de Atención a Emergencias y Seguidad 9-1-1</t>
  </si>
  <si>
    <t>Párrafo I, Art. 26, Ley 184-17</t>
  </si>
  <si>
    <t>Crea la tasa para el Desarrollo y Sostenibilidad del Sistema Nacional de Atención a Emergencias y Seguridad 9-1-1</t>
  </si>
  <si>
    <t>TOTAL GENERAL</t>
  </si>
  <si>
    <t xml:space="preserve">TOTAL GENERAL % DEL PIB </t>
  </si>
  <si>
    <t>TOTAL GENERAL %DE GASTO</t>
  </si>
  <si>
    <t>Fuente: Proyecto de Ley de Presupuesto General del Estado 2021</t>
  </si>
  <si>
    <t>*PIB Formulación 2019 - Rev. Marco Macroeconómico Sept. 2018</t>
  </si>
  <si>
    <t>**PIB Formulación 2020 - Rev. Marco Macroeconómico Sept. 2019</t>
  </si>
  <si>
    <t>***PIB Formulación 2021 - Rev. Marco Macroeconómico Agto. 2020</t>
  </si>
  <si>
    <t>- Transferencias de capital recibidas de empresas públicas no financieras nacionales</t>
  </si>
  <si>
    <t>1/ Estimación en base al total observado Enero-Octubre(16) 2020.</t>
  </si>
  <si>
    <t>Porcentaje del PIB</t>
  </si>
  <si>
    <t>Ganancias de Capital</t>
  </si>
  <si>
    <t>Dividendos</t>
  </si>
  <si>
    <t>PVDC (filial de Barrick)</t>
  </si>
  <si>
    <t>Tesorería de la Seguridad Social (TSS)</t>
  </si>
  <si>
    <t>Fondo Patrimonial de Empresas Reformadas (FONPER)</t>
  </si>
  <si>
    <t>Fondo de Protección Económica, Social, Laboral y Salud de los Trabajadores Dominicanos (IDOPPRIL)</t>
  </si>
  <si>
    <t>Superintendencia de Bancos</t>
  </si>
  <si>
    <t>Intereses corridos</t>
  </si>
  <si>
    <t>Empresas de Transmisión Eléctrica Dominicana (ETED)</t>
  </si>
  <si>
    <t>Año</t>
  </si>
  <si>
    <t>RNF</t>
  </si>
  <si>
    <t>IMA</t>
  </si>
  <si>
    <t>ISR</t>
  </si>
  <si>
    <t>PUN</t>
  </si>
  <si>
    <t>US$</t>
  </si>
  <si>
    <t>RD$</t>
  </si>
  <si>
    <r>
      <t>2014</t>
    </r>
    <r>
      <rPr>
        <vertAlign val="superscript"/>
        <sz val="10"/>
        <color theme="1"/>
        <rFont val="Arial"/>
        <family val="2"/>
      </rPr>
      <t>1)</t>
    </r>
  </si>
  <si>
    <r>
      <t>2020</t>
    </r>
    <r>
      <rPr>
        <vertAlign val="superscript"/>
        <sz val="10"/>
        <color theme="1"/>
        <rFont val="Arial"/>
        <family val="2"/>
      </rPr>
      <t>2)</t>
    </r>
  </si>
  <si>
    <r>
      <t>2021</t>
    </r>
    <r>
      <rPr>
        <vertAlign val="superscript"/>
        <sz val="10"/>
        <color theme="1"/>
        <rFont val="Arial"/>
        <family val="2"/>
      </rPr>
      <t>3)</t>
    </r>
  </si>
  <si>
    <t>Fuente: Elaborado por la DGPLT del Ministerio de Hacienda, con datos del SIGEF y PVDC.</t>
  </si>
  <si>
    <t>1) Para el 2014, el ISR incluye Ganancias de Capital por US$73.2 millones, equivalentes a RD$3,151.1 millones.</t>
  </si>
  <si>
    <t>2) Cifras sujetas a rectificación. Datos reales para el período enero-octubre(16) 2020.</t>
  </si>
  <si>
    <t>3) Cifras sujetas a rectificación. Datos para el 2021considerando un precio del oro de US$1,500/oz troy y un escenario con expansión de las operaciones.</t>
  </si>
  <si>
    <t xml:space="preserve"> Transferencias de capital recibidas de empresas públicas   no financieras nacionales</t>
  </si>
  <si>
    <t xml:space="preserve">  Otros</t>
  </si>
  <si>
    <t>Fuente: Ministerio de Economía, Planificación y Desarrollo (MEPyD)</t>
  </si>
  <si>
    <t>No.</t>
  </si>
  <si>
    <t>Empleo formal</t>
  </si>
  <si>
    <t>Seguridad ciudadana</t>
  </si>
  <si>
    <t>Protección social</t>
  </si>
  <si>
    <t>Educación de calidad</t>
  </si>
  <si>
    <t>Juventud</t>
  </si>
  <si>
    <t>Igualdad de género y empoderamiento de la mujer</t>
  </si>
  <si>
    <t>Educación superior, ciencia y tecnología</t>
  </si>
  <si>
    <t>Cultura</t>
  </si>
  <si>
    <t>Deportes</t>
  </si>
  <si>
    <t>Población rural y desarrollo agropecuario pesquero</t>
  </si>
  <si>
    <t>Agua</t>
  </si>
  <si>
    <t xml:space="preserve">Energía </t>
  </si>
  <si>
    <t>Estado</t>
  </si>
  <si>
    <t>Adecuación y actualización del marco legal</t>
  </si>
  <si>
    <t>Corrupción e impunidad</t>
  </si>
  <si>
    <t>Transformación digital</t>
  </si>
  <si>
    <t>Turismo</t>
  </si>
  <si>
    <t>Minería</t>
  </si>
  <si>
    <t>Desarrollo industrial</t>
  </si>
  <si>
    <t>MIPyMES</t>
  </si>
  <si>
    <t>Ambiente y cambio climático</t>
  </si>
  <si>
    <t>Producción y consumo sostenibles</t>
  </si>
  <si>
    <t>Territorios y municipios</t>
  </si>
  <si>
    <t>Política exterior</t>
  </si>
  <si>
    <t>Diáspora</t>
  </si>
  <si>
    <t>Planificación y gestión</t>
  </si>
  <si>
    <t>Gestión de datos</t>
  </si>
  <si>
    <t>Deuda, gastos e ingresos</t>
  </si>
  <si>
    <t>Política monetaria, crediticia y cambiaria</t>
  </si>
  <si>
    <t>Intervenciones previstas</t>
  </si>
  <si>
    <t>Denominación</t>
  </si>
  <si>
    <t>Fuente: SIGEF, BCRD</t>
  </si>
  <si>
    <t>Antigüedades y otros objetos de arte</t>
  </si>
  <si>
    <t>Otros objetos de valor</t>
  </si>
  <si>
    <t>FINANCIAMIENTO</t>
  </si>
  <si>
    <t>% del PIB</t>
  </si>
  <si>
    <t>Necesidad bruta de financiamiento</t>
  </si>
  <si>
    <t>Déficit global</t>
  </si>
  <si>
    <t>Fuentes de financiamiento</t>
  </si>
  <si>
    <t>Externas</t>
  </si>
  <si>
    <t>De los cuales: bonos</t>
  </si>
  <si>
    <t>Internas</t>
  </si>
  <si>
    <t>Fuente: MEPyD</t>
  </si>
  <si>
    <t>Empleados</t>
  </si>
  <si>
    <t>Dist.%</t>
  </si>
  <si>
    <t>Salario promedio</t>
  </si>
  <si>
    <t>Remuneraciones (RD$ millones)</t>
  </si>
  <si>
    <t>Tabla 12. Cantidad de empleos y salario promedio del Gobierno Central (Enero-Junio)</t>
  </si>
  <si>
    <t>Fuente: Elaboración propia con datos del Sistema de Información de la Gestión Financiera (SIGEF)</t>
  </si>
  <si>
    <t>PIB NOMINAL 2021 (RD$ millones)</t>
  </si>
  <si>
    <t>PIB Nominal 2020 (RD$ millones)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</si>
</sst>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_);_(* \(#,##0.00\);_(* &quot;-&quot;??_);_(@_)"/>
    <numFmt numFmtId="164" formatCode="0.0%"/>
    <numFmt numFmtId="165" formatCode="%#,#00"/>
    <numFmt numFmtId="166" formatCode="_(* #,##0_);_(* \(#,##0\);_(* &quot;-&quot;??_);_(@_)"/>
    <numFmt numFmtId="167" formatCode="_-* #,##0.00\ _€_-;\-* #,##0.00\ _€_-;_-* &quot;-&quot;??\ _€_-;_-@_-"/>
    <numFmt numFmtId="168" formatCode="#,##0.0,,"/>
    <numFmt numFmtId="169" formatCode="_(* #,##0.0_);_(* \(#,##0.0\);_(* &quot;-&quot;??_);_(@_)"/>
    <numFmt numFmtId="170" formatCode="#,##0.00;\-#,##0.00"/>
    <numFmt numFmtId="171" formatCode="#,##0.0"/>
    <numFmt numFmtId="172" formatCode="0.0"/>
    <numFmt numFmtId="173" formatCode="#,##0.000"/>
    <numFmt numFmtId="174" formatCode="#,##0.0_);\(#,##0.0\)"/>
    <numFmt numFmtId="175" formatCode="#,##0.0;[Red]#,##0.0"/>
    <numFmt numFmtId="176" formatCode="#,##0.0,,;\-#,##0...0"/>
    <numFmt numFmtId="177" formatCode="#,##0.0,,;\-#,##0.0.."/>
    <numFmt numFmtId="178" formatCode="_(* #,##0.00,,_);_(* \(#,##0.00,,\);_(* &quot;-&quot;??_);_(@_)"/>
    <numFmt numFmtId="179" formatCode="_-* #,##0.0_-;\-* #,##0.0_-;_-* &quot;-&quot;??_-;_-@_-"/>
  </numFmts>
  <fonts count="91">
    <font>
      <sz val="11"/>
      <color theme="1"/>
      <name val="Calibri"/>
      <family val="2"/>
      <scheme val="minor"/>
    </font>
    <font>
      <sz val="11"/>
      <color theme="1"/>
      <name val="Calibri"/>
      <family val="2"/>
      <scheme val="minor"/>
    </font>
    <font>
      <sz val="12"/>
      <color theme="1"/>
      <name val="Calibri"/>
      <family val="2"/>
    </font>
    <font>
      <sz val="10"/>
      <name val="Arial"/>
      <family val="2"/>
    </font>
    <font>
      <sz val="1"/>
      <color indexed="8"/>
      <name val="Courier"/>
      <family val="3"/>
    </font>
    <font>
      <sz val="12"/>
      <color theme="1"/>
      <name val="Calibri"/>
      <family val="2"/>
      <scheme val="minor"/>
    </font>
    <font>
      <b/>
      <sz val="10"/>
      <color theme="0"/>
      <name val="Arial"/>
      <family val="2"/>
    </font>
    <font>
      <b/>
      <sz val="10"/>
      <color theme="1"/>
      <name val="Arial"/>
      <family val="2"/>
    </font>
    <font>
      <sz val="10"/>
      <color theme="1"/>
      <name val="Arial"/>
      <family val="2"/>
    </font>
    <font>
      <b/>
      <sz val="10"/>
      <color indexed="8"/>
      <name val="Arial"/>
      <family val="2"/>
    </font>
    <font>
      <b/>
      <sz val="10"/>
      <name val="Arial"/>
      <family val="2"/>
    </font>
    <font>
      <sz val="11"/>
      <color rgb="FF006100"/>
      <name val="Calibri"/>
      <family val="2"/>
      <scheme val="minor"/>
    </font>
    <font>
      <sz val="11"/>
      <color rgb="FF9C0006"/>
      <name val="Calibri"/>
      <family val="2"/>
      <scheme val="minor"/>
    </font>
    <font>
      <b/>
      <sz val="11"/>
      <color theme="0"/>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1"/>
      <color rgb="FFFFFFFF"/>
      <name val="Calibri"/>
      <family val="2"/>
      <scheme val="minor"/>
    </font>
    <font>
      <b/>
      <sz val="10"/>
      <color rgb="FFFFFFFF"/>
      <name val="Calibri"/>
      <family val="2"/>
      <scheme val="minor"/>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b/>
      <sz val="12"/>
      <color theme="1"/>
      <name val="Times New Roman"/>
      <family val="1"/>
    </font>
    <font>
      <b/>
      <sz val="10"/>
      <color theme="1"/>
      <name val="Times New Roman"/>
      <family val="1"/>
    </font>
    <font>
      <b/>
      <sz val="12"/>
      <color theme="0"/>
      <name val="Times New Roman"/>
      <family val="1"/>
    </font>
    <font>
      <sz val="12"/>
      <color theme="1"/>
      <name val="Times New Roman"/>
      <family val="1"/>
    </font>
    <font>
      <b/>
      <sz val="12"/>
      <name val="Times New Roman"/>
      <family val="1"/>
    </font>
    <font>
      <sz val="12"/>
      <name val="Times New Roman"/>
      <family val="1"/>
    </font>
    <font>
      <sz val="10.5"/>
      <color theme="1"/>
      <name val="Times New Roman"/>
      <family val="1"/>
    </font>
    <font>
      <sz val="10"/>
      <color rgb="FF000000"/>
      <name val="Calibri"/>
      <family val="2"/>
      <scheme val="minor"/>
    </font>
    <font>
      <b/>
      <sz val="10"/>
      <color rgb="FF000000"/>
      <name val="Calibri"/>
      <family val="2"/>
      <scheme val="minor"/>
    </font>
    <font>
      <vertAlign val="superscript"/>
      <sz val="10"/>
      <color rgb="FF000000"/>
      <name val="Calibri"/>
      <family val="2"/>
      <scheme val="minor"/>
    </font>
    <font>
      <u/>
      <sz val="10"/>
      <color rgb="FF0563C1"/>
      <name val="Calibri"/>
      <family val="2"/>
      <scheme val="minor"/>
    </font>
    <font>
      <b/>
      <sz val="11"/>
      <name val="Calibri"/>
      <family val="2"/>
      <scheme val="minor"/>
    </font>
    <font>
      <sz val="11"/>
      <name val="Calibri"/>
      <family val="2"/>
      <scheme val="minor"/>
    </font>
    <font>
      <b/>
      <vertAlign val="superscript"/>
      <sz val="11"/>
      <color theme="0"/>
      <name val="Calibri"/>
      <family val="2"/>
      <scheme val="minor"/>
    </font>
    <font>
      <b/>
      <sz val="9"/>
      <color theme="1"/>
      <name val="Calibri"/>
      <family val="2"/>
      <scheme val="minor"/>
    </font>
    <font>
      <b/>
      <sz val="9"/>
      <name val="enchNine Regular"/>
    </font>
    <font>
      <b/>
      <sz val="8"/>
      <color theme="0"/>
      <name val="BenchNine Regular"/>
    </font>
    <font>
      <b/>
      <sz val="9"/>
      <color theme="1"/>
      <name val="enchNine Regular"/>
    </font>
    <font>
      <sz val="9"/>
      <name val="enchNine Regular"/>
    </font>
    <font>
      <b/>
      <sz val="9"/>
      <color theme="0"/>
      <name val="BenchNine Regular"/>
    </font>
    <font>
      <b/>
      <sz val="9"/>
      <color indexed="8"/>
      <name val="Avenir Next Regular"/>
    </font>
    <font>
      <b/>
      <sz val="9"/>
      <color theme="0"/>
      <name val="Calibri"/>
      <family val="2"/>
      <scheme val="minor"/>
    </font>
    <font>
      <sz val="9"/>
      <color theme="1"/>
      <name val="enchNine Regular"/>
    </font>
    <font>
      <b/>
      <sz val="9"/>
      <color theme="0"/>
      <name val="enchNine Regular"/>
    </font>
    <font>
      <i/>
      <sz val="9"/>
      <color theme="1"/>
      <name val="enchNine Regular"/>
    </font>
    <font>
      <b/>
      <sz val="10"/>
      <color theme="0"/>
      <name val="Calibri"/>
      <family val="2"/>
      <scheme val="minor"/>
    </font>
    <font>
      <b/>
      <vertAlign val="superscript"/>
      <sz val="11"/>
      <color theme="1"/>
      <name val="Calibri"/>
      <family val="2"/>
      <scheme val="minor"/>
    </font>
    <font>
      <b/>
      <sz val="11"/>
      <color rgb="FFFF0000"/>
      <name val="Calibri"/>
      <family val="2"/>
      <scheme val="minor"/>
    </font>
    <font>
      <b/>
      <sz val="5"/>
      <color theme="1"/>
      <name val="Calibri"/>
      <family val="2"/>
      <scheme val="minor"/>
    </font>
    <font>
      <sz val="5"/>
      <color rgb="FFFF0000"/>
      <name val="Calibri"/>
      <family val="2"/>
      <scheme val="minor"/>
    </font>
    <font>
      <b/>
      <sz val="3"/>
      <color theme="1"/>
      <name val="Calibri"/>
      <family val="2"/>
      <scheme val="minor"/>
    </font>
    <font>
      <sz val="3"/>
      <color theme="1"/>
      <name val="Calibri"/>
      <family val="2"/>
      <scheme val="minor"/>
    </font>
    <font>
      <u/>
      <sz val="10"/>
      <color theme="1"/>
      <name val="Calibri"/>
      <family val="2"/>
      <scheme val="minor"/>
    </font>
    <font>
      <b/>
      <sz val="8"/>
      <color theme="1"/>
      <name val="Calibri"/>
      <family val="2"/>
      <scheme val="minor"/>
    </font>
    <font>
      <b/>
      <sz val="11"/>
      <name val="Arial"/>
      <family val="2"/>
    </font>
    <font>
      <sz val="11"/>
      <name val="Arial"/>
      <family val="2"/>
    </font>
    <font>
      <b/>
      <vertAlign val="superscript"/>
      <sz val="10"/>
      <color theme="0"/>
      <name val="Arial"/>
      <family val="2"/>
    </font>
    <font>
      <sz val="10"/>
      <color indexed="8"/>
      <name val="Arial"/>
      <family val="2"/>
    </font>
    <font>
      <b/>
      <u/>
      <sz val="10"/>
      <color indexed="8"/>
      <name val="Arial"/>
      <family val="2"/>
    </font>
    <font>
      <u/>
      <sz val="10"/>
      <color indexed="8"/>
      <name val="Arial"/>
      <family val="2"/>
    </font>
    <font>
      <sz val="9"/>
      <color indexed="8"/>
      <name val="Arial"/>
      <family val="2"/>
    </font>
    <font>
      <sz val="9"/>
      <name val="Arial"/>
      <family val="2"/>
    </font>
    <font>
      <sz val="10"/>
      <color theme="0"/>
      <name val="Arial"/>
      <family val="2"/>
    </font>
    <font>
      <b/>
      <sz val="11"/>
      <color indexed="8"/>
      <name val="Arial"/>
      <family val="2"/>
    </font>
    <font>
      <sz val="11"/>
      <color indexed="8"/>
      <name val="Arial"/>
      <family val="2"/>
    </font>
    <font>
      <vertAlign val="superscript"/>
      <sz val="11"/>
      <color indexed="8"/>
      <name val="Arial"/>
      <family val="2"/>
    </font>
    <font>
      <b/>
      <sz val="7"/>
      <name val="Calibri"/>
      <family val="2"/>
    </font>
    <font>
      <b/>
      <sz val="10"/>
      <name val="Calibri"/>
      <family val="2"/>
      <scheme val="minor"/>
    </font>
    <font>
      <i/>
      <sz val="10"/>
      <color theme="1"/>
      <name val="Arial"/>
      <family val="2"/>
    </font>
    <font>
      <b/>
      <sz val="12"/>
      <color theme="0"/>
      <name val="Calibri"/>
      <family val="2"/>
      <scheme val="minor"/>
    </font>
    <font>
      <b/>
      <sz val="10"/>
      <color theme="1"/>
      <name val="Calibri "/>
    </font>
    <font>
      <sz val="10"/>
      <color theme="1"/>
      <name val="Calibri "/>
    </font>
    <font>
      <b/>
      <sz val="8"/>
      <color theme="1"/>
      <name val="Times New Roman"/>
      <family val="1"/>
    </font>
    <font>
      <b/>
      <sz val="8"/>
      <color theme="1"/>
      <name val="Calibri "/>
    </font>
    <font>
      <sz val="10"/>
      <color theme="1"/>
      <name val="Times New Roman"/>
      <family val="1"/>
    </font>
    <font>
      <sz val="10"/>
      <name val="Calibri"/>
      <family val="2"/>
      <scheme val="minor"/>
    </font>
    <font>
      <sz val="10"/>
      <color indexed="8"/>
      <name val="Calibri"/>
      <family val="2"/>
      <scheme val="minor"/>
    </font>
    <font>
      <b/>
      <sz val="14"/>
      <color theme="0"/>
      <name val="Calibri Light"/>
      <family val="2"/>
      <scheme val="major"/>
    </font>
    <font>
      <b/>
      <sz val="14"/>
      <name val="Calibri Light"/>
      <family val="2"/>
      <scheme val="major"/>
    </font>
    <font>
      <sz val="14"/>
      <color theme="1"/>
      <name val="Calibri Light"/>
      <family val="2"/>
      <scheme val="major"/>
    </font>
    <font>
      <sz val="14"/>
      <name val="Calibri Light"/>
      <family val="2"/>
      <scheme val="major"/>
    </font>
    <font>
      <b/>
      <sz val="14"/>
      <color theme="1"/>
      <name val="Calibri Light"/>
      <family val="2"/>
      <scheme val="major"/>
    </font>
    <font>
      <b/>
      <sz val="12"/>
      <color theme="1"/>
      <name val="Calibri Light"/>
      <family val="2"/>
      <scheme val="major"/>
    </font>
    <font>
      <vertAlign val="superscript"/>
      <sz val="10"/>
      <color theme="1"/>
      <name val="Arial"/>
      <family val="2"/>
    </font>
    <font>
      <sz val="9"/>
      <color theme="1"/>
      <name val="Arial"/>
      <family val="2"/>
    </font>
    <font>
      <i/>
      <sz val="11"/>
      <color theme="1"/>
      <name val="Calibri"/>
      <family val="2"/>
      <scheme val="minor"/>
    </font>
    <font>
      <b/>
      <sz val="9"/>
      <color theme="1"/>
      <name val="Arial"/>
      <family val="2"/>
    </font>
    <font>
      <b/>
      <sz val="9"/>
      <color theme="0"/>
      <name val="Arial"/>
      <family val="2"/>
    </font>
  </fonts>
  <fills count="17">
    <fill>
      <patternFill patternType="none"/>
    </fill>
    <fill>
      <patternFill patternType="gray125"/>
    </fill>
    <fill>
      <patternFill patternType="solid">
        <fgColor rgb="FF0C4781"/>
        <bgColor indexed="64"/>
      </patternFill>
    </fill>
    <fill>
      <patternFill patternType="solid">
        <fgColor rgb="FFDEECF9"/>
        <bgColor indexed="64"/>
      </patternFill>
    </fill>
    <fill>
      <patternFill patternType="solid">
        <fgColor rgb="FFC6EFCE"/>
      </patternFill>
    </fill>
    <fill>
      <patternFill patternType="solid">
        <fgColor rgb="FFFFC7CE"/>
      </patternFill>
    </fill>
    <fill>
      <patternFill patternType="solid">
        <fgColor rgb="FF1F4E78"/>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0C4781"/>
        <bgColor theme="4" tint="0.79998168889431442"/>
      </patternFill>
    </fill>
    <fill>
      <patternFill patternType="solid">
        <fgColor theme="8" tint="0.59999389629810485"/>
        <bgColor indexed="64"/>
      </patternFill>
    </fill>
    <fill>
      <patternFill patternType="solid">
        <fgColor theme="8" tint="-0.499984740745262"/>
        <bgColor indexed="64"/>
      </patternFill>
    </fill>
    <fill>
      <patternFill patternType="solid">
        <fgColor rgb="FF1F4E79"/>
        <bgColor indexed="64"/>
      </patternFill>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s>
  <borders count="110">
    <border>
      <left/>
      <right/>
      <top/>
      <bottom/>
      <diagonal/>
    </border>
    <border>
      <left/>
      <right/>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thin">
        <color theme="0"/>
      </top>
      <bottom style="thin">
        <color theme="4"/>
      </bottom>
      <diagonal/>
    </border>
    <border>
      <left/>
      <right/>
      <top style="medium">
        <color theme="0"/>
      </top>
      <bottom style="thin">
        <color theme="4"/>
      </bottom>
      <diagonal/>
    </border>
    <border>
      <left style="medium">
        <color theme="0"/>
      </left>
      <right/>
      <top/>
      <bottom/>
      <diagonal/>
    </border>
    <border>
      <left/>
      <right/>
      <top style="thin">
        <color theme="4"/>
      </top>
      <bottom/>
      <diagonal/>
    </border>
    <border>
      <left style="medium">
        <color theme="0"/>
      </left>
      <right/>
      <top/>
      <bottom style="thin">
        <color theme="4"/>
      </bottom>
      <diagonal/>
    </border>
    <border>
      <left/>
      <right/>
      <top/>
      <bottom style="thin">
        <color theme="4"/>
      </bottom>
      <diagonal/>
    </border>
    <border>
      <left style="medium">
        <color theme="0"/>
      </left>
      <right/>
      <top/>
      <bottom style="medium">
        <color theme="0"/>
      </bottom>
      <diagonal/>
    </border>
    <border>
      <left/>
      <right/>
      <top style="medium">
        <color theme="0"/>
      </top>
      <bottom/>
      <diagonal/>
    </border>
    <border>
      <left style="medium">
        <color theme="0"/>
      </left>
      <right/>
      <top style="medium">
        <color theme="0"/>
      </top>
      <bottom style="thin">
        <color theme="4"/>
      </bottom>
      <diagonal/>
    </border>
    <border>
      <left style="medium">
        <color theme="0"/>
      </left>
      <right/>
      <top/>
      <bottom style="thin">
        <color theme="0"/>
      </bottom>
      <diagonal/>
    </border>
    <border>
      <left style="medium">
        <color theme="0"/>
      </left>
      <right/>
      <top style="thin">
        <color theme="0"/>
      </top>
      <bottom/>
      <diagonal/>
    </border>
    <border>
      <left style="medium">
        <color theme="0"/>
      </left>
      <right/>
      <top style="thin">
        <color theme="0"/>
      </top>
      <bottom style="thin">
        <color theme="0"/>
      </bottom>
      <diagonal/>
    </border>
    <border>
      <left/>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top style="medium">
        <color auto="1"/>
      </top>
      <bottom/>
      <diagonal/>
    </border>
    <border>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diagonal/>
    </border>
    <border>
      <left/>
      <right/>
      <top style="thin">
        <color theme="0"/>
      </top>
      <bottom/>
      <diagonal/>
    </border>
    <border>
      <left style="thin">
        <color theme="0"/>
      </left>
      <right style="medium">
        <color indexed="64"/>
      </right>
      <top/>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bottom style="medium">
        <color indexed="64"/>
      </bottom>
      <diagonal/>
    </border>
    <border>
      <left style="thin">
        <color theme="0"/>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theme="0"/>
      </left>
      <right/>
      <top style="medium">
        <color theme="0"/>
      </top>
      <bottom/>
      <diagonal/>
    </border>
    <border>
      <left/>
      <right style="medium">
        <color theme="0"/>
      </right>
      <top style="medium">
        <color theme="0"/>
      </top>
      <bottom/>
      <diagonal/>
    </border>
    <border>
      <left/>
      <right style="medium">
        <color theme="0"/>
      </right>
      <top style="medium">
        <color theme="0"/>
      </top>
      <bottom style="medium">
        <color theme="0"/>
      </bottom>
      <diagonal/>
    </border>
    <border>
      <left/>
      <right/>
      <top/>
      <bottom style="thin">
        <color theme="0"/>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thin">
        <color auto="1"/>
      </left>
      <right/>
      <top/>
      <bottom/>
      <diagonal/>
    </border>
    <border>
      <left style="thin">
        <color indexed="64"/>
      </left>
      <right style="thin">
        <color indexed="64"/>
      </right>
      <top style="thin">
        <color indexed="65"/>
      </top>
      <bottom/>
      <diagonal/>
    </border>
    <border>
      <left style="thin">
        <color indexed="64"/>
      </left>
      <right style="thin">
        <color indexed="64"/>
      </right>
      <top style="thin">
        <color indexed="65"/>
      </top>
      <bottom style="thin">
        <color indexed="64"/>
      </bottom>
      <diagonal/>
    </border>
    <border>
      <left style="thin">
        <color indexed="64"/>
      </left>
      <right style="medium">
        <color theme="0"/>
      </right>
      <top style="thin">
        <color indexed="64"/>
      </top>
      <bottom/>
      <diagonal/>
    </border>
    <border>
      <left style="medium">
        <color theme="0"/>
      </left>
      <right style="medium">
        <color theme="0"/>
      </right>
      <top style="thin">
        <color indexed="64"/>
      </top>
      <bottom/>
      <diagonal/>
    </border>
    <border>
      <left style="medium">
        <color theme="0"/>
      </left>
      <right style="thin">
        <color indexed="64"/>
      </right>
      <top style="thin">
        <color indexed="64"/>
      </top>
      <bottom/>
      <diagonal/>
    </border>
    <border>
      <left style="thin">
        <color indexed="64"/>
      </left>
      <right style="medium">
        <color theme="0"/>
      </right>
      <top/>
      <bottom/>
      <diagonal/>
    </border>
    <border>
      <left style="medium">
        <color theme="0"/>
      </left>
      <right style="thin">
        <color indexed="64"/>
      </right>
      <top/>
      <bottom/>
      <diagonal/>
    </border>
    <border>
      <left style="thin">
        <color indexed="64"/>
      </left>
      <right/>
      <top style="medium">
        <color theme="0"/>
      </top>
      <bottom style="thin">
        <color indexed="64"/>
      </bottom>
      <diagonal/>
    </border>
    <border>
      <left style="medium">
        <color theme="0"/>
      </left>
      <right/>
      <top/>
      <bottom style="thin">
        <color indexed="64"/>
      </bottom>
      <diagonal/>
    </border>
    <border>
      <left style="medium">
        <color theme="0"/>
      </left>
      <right style="thin">
        <color indexed="64"/>
      </right>
      <top/>
      <bottom style="thin">
        <color indexed="64"/>
      </bottom>
      <diagonal/>
    </border>
    <border>
      <left/>
      <right/>
      <top style="medium">
        <color theme="0"/>
      </top>
      <bottom style="thin">
        <color theme="0"/>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diagonal/>
    </border>
    <border>
      <left style="thin">
        <color theme="0"/>
      </left>
      <right/>
      <top style="thin">
        <color indexed="64"/>
      </top>
      <bottom style="thin">
        <color theme="0"/>
      </bottom>
      <diagonal/>
    </border>
    <border>
      <left style="thin">
        <color theme="0"/>
      </left>
      <right/>
      <top/>
      <bottom style="thin">
        <color theme="0"/>
      </bottom>
      <diagonal/>
    </border>
    <border>
      <left/>
      <right style="thin">
        <color theme="0"/>
      </right>
      <top style="thin">
        <color indexed="64"/>
      </top>
      <bottom style="thin">
        <color theme="0"/>
      </bottom>
      <diagonal/>
    </border>
    <border>
      <left/>
      <right style="thin">
        <color theme="0"/>
      </right>
      <top/>
      <bottom style="thin">
        <color theme="0"/>
      </bottom>
      <diagonal/>
    </border>
    <border>
      <left/>
      <right/>
      <top style="thin">
        <color theme="0"/>
      </top>
      <bottom style="thin">
        <color indexed="64"/>
      </bottom>
      <diagonal/>
    </border>
    <border>
      <left style="thin">
        <color theme="0"/>
      </left>
      <right/>
      <top/>
      <bottom style="thin">
        <color indexed="64"/>
      </bottom>
      <diagonal/>
    </border>
    <border>
      <left style="thin">
        <color theme="0"/>
      </left>
      <right/>
      <top style="thin">
        <color theme="0"/>
      </top>
      <bottom/>
      <diagonal/>
    </border>
    <border>
      <left/>
      <right/>
      <top/>
      <bottom style="thin">
        <color theme="0" tint="-0.34998626667073579"/>
      </bottom>
      <diagonal/>
    </border>
    <border>
      <left style="medium">
        <color indexed="64"/>
      </left>
      <right style="medium">
        <color indexed="64"/>
      </right>
      <top style="medium">
        <color indexed="64"/>
      </top>
      <bottom style="thin">
        <color theme="0"/>
      </bottom>
      <diagonal/>
    </border>
    <border>
      <left/>
      <right/>
      <top style="medium">
        <color indexed="64"/>
      </top>
      <bottom style="medium">
        <color indexed="64"/>
      </bottom>
      <diagonal/>
    </border>
    <border>
      <left style="medium">
        <color indexed="64"/>
      </left>
      <right style="medium">
        <color indexed="64"/>
      </right>
      <top style="thin">
        <color theme="0"/>
      </top>
      <bottom/>
      <diagonal/>
    </border>
    <border>
      <left/>
      <right style="medium">
        <color indexed="64"/>
      </right>
      <top style="medium">
        <color indexed="64"/>
      </top>
      <bottom/>
      <diagonal/>
    </border>
    <border>
      <left style="medium">
        <color indexed="64"/>
      </left>
      <right style="medium">
        <color indexed="64"/>
      </right>
      <top/>
      <bottom style="thin">
        <color theme="0"/>
      </bottom>
      <diagonal/>
    </border>
    <border>
      <left style="medium">
        <color indexed="64"/>
      </left>
      <right style="medium">
        <color indexed="64"/>
      </right>
      <top style="thin">
        <color theme="0"/>
      </top>
      <bottom style="thin">
        <color theme="0"/>
      </bottom>
      <diagonal/>
    </border>
  </borders>
  <cellStyleXfs count="28">
    <xf numFmtId="0" fontId="0" fillId="0" borderId="0"/>
    <xf numFmtId="43"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0" fontId="3" fillId="0" borderId="0"/>
    <xf numFmtId="0" fontId="3" fillId="0" borderId="0"/>
    <xf numFmtId="43" fontId="1" fillId="0" borderId="0" applyFont="0" applyFill="0" applyBorder="0" applyAlignment="0" applyProtection="0"/>
    <xf numFmtId="165" fontId="4" fillId="0" borderId="0">
      <protection locked="0"/>
    </xf>
    <xf numFmtId="9" fontId="3" fillId="0" borderId="0" applyFont="0" applyFill="0" applyBorder="0" applyAlignment="0" applyProtection="0"/>
    <xf numFmtId="9" fontId="3" fillId="0" borderId="0" applyFont="0" applyFill="0" applyBorder="0" applyAlignment="0" applyProtection="0"/>
    <xf numFmtId="0" fontId="1" fillId="0" borderId="0"/>
    <xf numFmtId="0" fontId="3" fillId="0" borderId="0"/>
    <xf numFmtId="167" fontId="1" fillId="0" borderId="0" applyFont="0" applyFill="0" applyBorder="0" applyAlignment="0" applyProtection="0"/>
    <xf numFmtId="9" fontId="1" fillId="0" borderId="0" applyFont="0" applyFill="0" applyBorder="0" applyAlignment="0" applyProtection="0"/>
    <xf numFmtId="0" fontId="5" fillId="0" borderId="0"/>
    <xf numFmtId="9" fontId="5"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1" fillId="4" borderId="0" applyNumberFormat="0" applyBorder="0" applyAlignment="0" applyProtection="0"/>
    <xf numFmtId="0" fontId="12" fillId="5"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cellStyleXfs>
  <cellXfs count="1017">
    <xf numFmtId="0" fontId="0" fillId="0" borderId="0" xfId="0"/>
    <xf numFmtId="0" fontId="0" fillId="0" borderId="0" xfId="0"/>
    <xf numFmtId="0" fontId="6" fillId="2" borderId="2"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7" fillId="3" borderId="15" xfId="5" applyFont="1" applyFill="1" applyBorder="1" applyAlignment="1">
      <alignment horizontal="left"/>
    </xf>
    <xf numFmtId="168" fontId="7" fillId="3" borderId="8" xfId="5" applyNumberFormat="1" applyFont="1" applyFill="1" applyBorder="1" applyAlignment="1">
      <alignment horizontal="center" vertical="center"/>
    </xf>
    <xf numFmtId="164" fontId="7" fillId="3" borderId="8" xfId="2" applyNumberFormat="1" applyFont="1" applyFill="1" applyBorder="1" applyAlignment="1">
      <alignment horizontal="center" vertical="center"/>
    </xf>
    <xf numFmtId="0" fontId="8" fillId="0" borderId="9" xfId="0" applyFont="1" applyBorder="1" applyAlignment="1">
      <alignment horizontal="left" indent="1"/>
    </xf>
    <xf numFmtId="168" fontId="8" fillId="0" borderId="0" xfId="6" applyNumberFormat="1" applyFont="1" applyBorder="1" applyAlignment="1">
      <alignment horizontal="center"/>
    </xf>
    <xf numFmtId="164" fontId="8" fillId="0" borderId="0" xfId="2" applyNumberFormat="1" applyFont="1" applyBorder="1" applyAlignment="1">
      <alignment horizontal="center"/>
    </xf>
    <xf numFmtId="0" fontId="7" fillId="3" borderId="12" xfId="5" applyFont="1" applyFill="1" applyBorder="1" applyAlignment="1">
      <alignment horizontal="left"/>
    </xf>
    <xf numFmtId="168" fontId="7" fillId="3" borderId="12" xfId="5" applyNumberFormat="1" applyFont="1" applyFill="1" applyBorder="1" applyAlignment="1">
      <alignment horizontal="center" vertical="center"/>
    </xf>
    <xf numFmtId="164" fontId="7" fillId="3" borderId="12" xfId="2" applyNumberFormat="1" applyFont="1" applyFill="1" applyBorder="1" applyAlignment="1">
      <alignment horizontal="center" vertical="center"/>
    </xf>
    <xf numFmtId="0" fontId="8" fillId="0" borderId="9" xfId="0" applyFont="1" applyBorder="1" applyAlignment="1">
      <alignment horizontal="left" wrapText="1" indent="1"/>
    </xf>
    <xf numFmtId="0" fontId="6" fillId="2" borderId="3" xfId="4" applyFont="1" applyFill="1" applyBorder="1" applyAlignment="1">
      <alignment horizontal="left" vertical="center" wrapText="1"/>
    </xf>
    <xf numFmtId="168" fontId="6" fillId="2" borderId="4" xfId="4" applyNumberFormat="1" applyFont="1" applyFill="1" applyBorder="1" applyAlignment="1">
      <alignment horizontal="center" vertical="center" wrapText="1"/>
    </xf>
    <xf numFmtId="164" fontId="6" fillId="2" borderId="4" xfId="2" applyNumberFormat="1" applyFont="1" applyFill="1" applyBorder="1" applyAlignment="1">
      <alignment horizontal="center" vertical="center" wrapText="1"/>
    </xf>
    <xf numFmtId="0" fontId="8" fillId="0" borderId="0" xfId="0" applyFont="1"/>
    <xf numFmtId="164" fontId="8" fillId="0" borderId="0" xfId="2" applyNumberFormat="1" applyFont="1"/>
    <xf numFmtId="0" fontId="7" fillId="3" borderId="15" xfId="5" applyFont="1" applyFill="1" applyBorder="1" applyAlignment="1">
      <alignment horizontal="left" wrapText="1"/>
    </xf>
    <xf numFmtId="0" fontId="8" fillId="0" borderId="16" xfId="0" applyFont="1" applyBorder="1" applyAlignment="1">
      <alignment horizontal="left" wrapText="1" indent="1"/>
    </xf>
    <xf numFmtId="0" fontId="8" fillId="0" borderId="17" xfId="0" applyFont="1" applyBorder="1" applyAlignment="1">
      <alignment horizontal="left" wrapText="1" indent="1"/>
    </xf>
    <xf numFmtId="0" fontId="7" fillId="3" borderId="11" xfId="5" applyFont="1" applyFill="1" applyBorder="1" applyAlignment="1">
      <alignment horizontal="left" wrapText="1"/>
    </xf>
    <xf numFmtId="0" fontId="8" fillId="0" borderId="16" xfId="0" applyFont="1" applyBorder="1" applyAlignment="1">
      <alignment horizontal="left" vertical="center" wrapText="1" indent="1"/>
    </xf>
    <xf numFmtId="168" fontId="8" fillId="0" borderId="0" xfId="6" applyNumberFormat="1" applyFont="1" applyFill="1" applyBorder="1" applyAlignment="1">
      <alignment horizontal="center" vertical="center"/>
    </xf>
    <xf numFmtId="164" fontId="8" fillId="0" borderId="0" xfId="2" applyNumberFormat="1" applyFont="1" applyFill="1" applyBorder="1" applyAlignment="1">
      <alignment horizontal="center" vertical="center"/>
    </xf>
    <xf numFmtId="0" fontId="8" fillId="0" borderId="18" xfId="0" applyFont="1" applyBorder="1" applyAlignment="1">
      <alignment horizontal="left" vertical="center" wrapText="1" indent="1"/>
    </xf>
    <xf numFmtId="168" fontId="8" fillId="0" borderId="0" xfId="6" applyNumberFormat="1" applyFont="1" applyBorder="1" applyAlignment="1">
      <alignment horizontal="center" vertical="center"/>
    </xf>
    <xf numFmtId="164" fontId="8" fillId="0" borderId="0" xfId="2" applyNumberFormat="1" applyFont="1" applyBorder="1" applyAlignment="1">
      <alignment horizontal="center" vertical="center"/>
    </xf>
    <xf numFmtId="0" fontId="8" fillId="0" borderId="17" xfId="0" applyFont="1" applyBorder="1" applyAlignment="1">
      <alignment horizontal="left" vertical="center" wrapText="1" indent="1"/>
    </xf>
    <xf numFmtId="0" fontId="8" fillId="0" borderId="18" xfId="0" applyFont="1" applyBorder="1" applyAlignment="1">
      <alignment horizontal="left" wrapText="1" indent="1"/>
    </xf>
    <xf numFmtId="164" fontId="6" fillId="2" borderId="13" xfId="2" applyNumberFormat="1" applyFont="1" applyFill="1" applyBorder="1" applyAlignment="1">
      <alignment horizontal="center" vertical="center" wrapText="1"/>
    </xf>
    <xf numFmtId="0" fontId="7" fillId="3" borderId="7" xfId="5" applyFont="1" applyFill="1" applyBorder="1" applyAlignment="1">
      <alignment horizontal="left"/>
    </xf>
    <xf numFmtId="166" fontId="8" fillId="0" borderId="0" xfId="0" applyNumberFormat="1" applyFont="1"/>
    <xf numFmtId="0" fontId="3" fillId="0" borderId="9" xfId="11" applyFont="1" applyBorder="1" applyAlignment="1">
      <alignment horizontal="left" vertical="center"/>
    </xf>
    <xf numFmtId="168" fontId="3" fillId="0" borderId="10" xfId="6" applyNumberFormat="1" applyFont="1" applyBorder="1" applyAlignment="1">
      <alignment horizontal="center" vertical="center"/>
    </xf>
    <xf numFmtId="168" fontId="3" fillId="0" borderId="0" xfId="6" applyNumberFormat="1" applyFont="1" applyBorder="1" applyAlignment="1">
      <alignment horizontal="center" vertical="center"/>
    </xf>
    <xf numFmtId="164" fontId="3" fillId="0" borderId="0" xfId="2" applyNumberFormat="1" applyFont="1" applyBorder="1" applyAlignment="1">
      <alignment horizontal="center" vertical="center"/>
    </xf>
    <xf numFmtId="166" fontId="8" fillId="0" borderId="0" xfId="1" applyNumberFormat="1" applyFont="1"/>
    <xf numFmtId="0" fontId="3" fillId="0" borderId="9" xfId="11" applyFont="1" applyBorder="1" applyAlignment="1">
      <alignment horizontal="left" vertical="center" wrapText="1"/>
    </xf>
    <xf numFmtId="168" fontId="3" fillId="0" borderId="0" xfId="6" applyNumberFormat="1" applyFont="1" applyFill="1" applyBorder="1" applyAlignment="1">
      <alignment horizontal="center" vertical="center"/>
    </xf>
    <xf numFmtId="0" fontId="7" fillId="3" borderId="11" xfId="5" applyFont="1" applyFill="1" applyBorder="1" applyAlignment="1">
      <alignment horizontal="left"/>
    </xf>
    <xf numFmtId="0" fontId="3" fillId="0" borderId="13" xfId="11" applyFont="1" applyBorder="1" applyAlignment="1">
      <alignment horizontal="left" vertical="center"/>
    </xf>
    <xf numFmtId="168" fontId="3" fillId="0" borderId="1" xfId="6" applyNumberFormat="1" applyFont="1" applyBorder="1" applyAlignment="1">
      <alignment horizontal="center" vertical="center"/>
    </xf>
    <xf numFmtId="0" fontId="6" fillId="2" borderId="9" xfId="4" applyFont="1" applyFill="1" applyBorder="1" applyAlignment="1">
      <alignment horizontal="left" vertical="center" wrapText="1"/>
    </xf>
    <xf numFmtId="168" fontId="6" fillId="2" borderId="2" xfId="4" applyNumberFormat="1" applyFont="1" applyFill="1" applyBorder="1" applyAlignment="1">
      <alignment horizontal="center" vertical="center" wrapText="1"/>
    </xf>
    <xf numFmtId="164" fontId="6" fillId="2" borderId="14" xfId="2" applyNumberFormat="1" applyFont="1" applyFill="1" applyBorder="1" applyAlignment="1">
      <alignment horizontal="center" vertical="center" wrapText="1"/>
    </xf>
    <xf numFmtId="168" fontId="6" fillId="2" borderId="14" xfId="4" applyNumberFormat="1" applyFont="1" applyFill="1" applyBorder="1" applyAlignment="1">
      <alignment horizontal="center" vertical="center" wrapText="1"/>
    </xf>
    <xf numFmtId="0" fontId="0" fillId="0" borderId="0" xfId="0" applyAlignment="1">
      <alignment wrapText="1"/>
    </xf>
    <xf numFmtId="0" fontId="23" fillId="0" borderId="0" xfId="0" applyFont="1" applyAlignment="1"/>
    <xf numFmtId="0" fontId="22" fillId="0" borderId="0" xfId="0" applyFont="1" applyAlignment="1"/>
    <xf numFmtId="0" fontId="25" fillId="7" borderId="29" xfId="20" applyNumberFormat="1" applyFont="1" applyFill="1" applyBorder="1" applyAlignment="1">
      <alignment horizontal="center" vertical="center" wrapText="1"/>
    </xf>
    <xf numFmtId="43" fontId="23" fillId="0" borderId="31" xfId="19" applyNumberFormat="1" applyFont="1" applyFill="1" applyBorder="1" applyAlignment="1">
      <alignment horizontal="left" vertical="center" wrapText="1"/>
    </xf>
    <xf numFmtId="172" fontId="26" fillId="0" borderId="32" xfId="0" applyNumberFormat="1" applyFont="1" applyBorder="1" applyAlignment="1">
      <alignment horizontal="center" vertical="center"/>
    </xf>
    <xf numFmtId="43" fontId="27" fillId="0" borderId="31" xfId="20" applyFont="1" applyFill="1" applyBorder="1" applyAlignment="1">
      <alignment horizontal="left" vertical="center" wrapText="1" indent="1"/>
    </xf>
    <xf numFmtId="172" fontId="26" fillId="0" borderId="31" xfId="0" applyNumberFormat="1" applyFont="1" applyBorder="1" applyAlignment="1">
      <alignment horizontal="center" vertical="center"/>
    </xf>
    <xf numFmtId="43" fontId="23" fillId="0" borderId="31" xfId="19" applyNumberFormat="1" applyFont="1" applyFill="1" applyBorder="1" applyAlignment="1">
      <alignment horizontal="left" vertical="center" wrapText="1" indent="1"/>
    </xf>
    <xf numFmtId="43" fontId="27" fillId="0" borderId="31" xfId="20" applyFont="1" applyFill="1" applyBorder="1" applyAlignment="1">
      <alignment vertical="center" wrapText="1"/>
    </xf>
    <xf numFmtId="43" fontId="28" fillId="0" borderId="31" xfId="20" applyFont="1" applyFill="1" applyBorder="1" applyAlignment="1">
      <alignment horizontal="left" vertical="center" wrapText="1" indent="1"/>
    </xf>
    <xf numFmtId="43" fontId="26" fillId="0" borderId="31" xfId="19" applyNumberFormat="1" applyFont="1" applyFill="1" applyBorder="1" applyAlignment="1">
      <alignment horizontal="left" vertical="center" wrapText="1" indent="1"/>
    </xf>
    <xf numFmtId="43" fontId="28" fillId="0" borderId="31" xfId="18" applyNumberFormat="1" applyFont="1" applyFill="1" applyBorder="1" applyAlignment="1">
      <alignment horizontal="left" vertical="center" wrapText="1" indent="1"/>
    </xf>
    <xf numFmtId="172" fontId="26" fillId="0" borderId="33" xfId="0" applyNumberFormat="1" applyFont="1" applyBorder="1" applyAlignment="1">
      <alignment horizontal="center" vertical="center"/>
    </xf>
    <xf numFmtId="43" fontId="27" fillId="0" borderId="29" xfId="20" applyFont="1" applyFill="1" applyBorder="1" applyAlignment="1">
      <alignment vertical="center" wrapText="1"/>
    </xf>
    <xf numFmtId="0" fontId="26" fillId="0" borderId="29" xfId="0" applyFont="1" applyBorder="1" applyAlignment="1">
      <alignment horizontal="center" vertical="center"/>
    </xf>
    <xf numFmtId="0" fontId="25" fillId="7" borderId="33" xfId="0" applyFont="1" applyFill="1" applyBorder="1" applyAlignment="1">
      <alignment horizontal="center" vertical="center" wrapText="1"/>
    </xf>
    <xf numFmtId="0" fontId="21" fillId="0" borderId="32" xfId="0" applyFont="1" applyBorder="1"/>
    <xf numFmtId="171" fontId="23" fillId="0" borderId="0" xfId="0" applyNumberFormat="1" applyFont="1" applyAlignment="1">
      <alignment horizontal="center" vertical="center"/>
    </xf>
    <xf numFmtId="171" fontId="23" fillId="0" borderId="32" xfId="0" applyNumberFormat="1" applyFont="1" applyBorder="1" applyAlignment="1">
      <alignment horizontal="center" vertical="center"/>
    </xf>
    <xf numFmtId="164" fontId="23" fillId="0" borderId="32" xfId="2" applyNumberFormat="1" applyFont="1" applyBorder="1" applyAlignment="1">
      <alignment horizontal="center" vertical="center"/>
    </xf>
    <xf numFmtId="0" fontId="22" fillId="0" borderId="31" xfId="0" applyFont="1" applyBorder="1" applyAlignment="1">
      <alignment horizontal="left" indent="1"/>
    </xf>
    <xf numFmtId="171" fontId="22" fillId="0" borderId="0" xfId="0" applyNumberFormat="1" applyFont="1" applyAlignment="1">
      <alignment horizontal="center" vertical="center"/>
    </xf>
    <xf numFmtId="171" fontId="22" fillId="0" borderId="31" xfId="0" applyNumberFormat="1" applyFont="1" applyBorder="1" applyAlignment="1">
      <alignment horizontal="center" vertical="center"/>
    </xf>
    <xf numFmtId="164" fontId="22" fillId="0" borderId="31" xfId="2" applyNumberFormat="1" applyFont="1" applyBorder="1" applyAlignment="1">
      <alignment horizontal="center" vertical="center"/>
    </xf>
    <xf numFmtId="0" fontId="21" fillId="0" borderId="31" xfId="0" applyFont="1" applyBorder="1"/>
    <xf numFmtId="171" fontId="23" fillId="0" borderId="31" xfId="0" applyNumberFormat="1" applyFont="1" applyBorder="1" applyAlignment="1">
      <alignment horizontal="center" vertical="center"/>
    </xf>
    <xf numFmtId="164" fontId="23" fillId="0" borderId="31" xfId="2" applyNumberFormat="1" applyFont="1" applyBorder="1" applyAlignment="1">
      <alignment horizontal="center" vertical="center"/>
    </xf>
    <xf numFmtId="0" fontId="21" fillId="0" borderId="33" xfId="0" applyFont="1" applyBorder="1"/>
    <xf numFmtId="171" fontId="23" fillId="0" borderId="33" xfId="0" applyNumberFormat="1" applyFont="1" applyBorder="1" applyAlignment="1">
      <alignment horizontal="center" vertical="center"/>
    </xf>
    <xf numFmtId="164" fontId="23" fillId="0" borderId="33" xfId="2" applyNumberFormat="1" applyFont="1" applyBorder="1" applyAlignment="1">
      <alignment horizontal="center" vertical="center"/>
    </xf>
    <xf numFmtId="0" fontId="25" fillId="7" borderId="29" xfId="0" applyFont="1" applyFill="1" applyBorder="1"/>
    <xf numFmtId="171" fontId="25" fillId="7" borderId="29" xfId="0" applyNumberFormat="1" applyFont="1" applyFill="1" applyBorder="1" applyAlignment="1">
      <alignment horizontal="center" vertical="center"/>
    </xf>
    <xf numFmtId="164" fontId="25" fillId="7" borderId="29" xfId="2" applyNumberFormat="1" applyFont="1" applyFill="1" applyBorder="1" applyAlignment="1">
      <alignment horizontal="center" vertical="center"/>
    </xf>
    <xf numFmtId="0" fontId="25" fillId="7" borderId="29" xfId="0" applyFont="1" applyFill="1" applyBorder="1" applyAlignment="1">
      <alignment horizontal="center" vertical="center" wrapText="1"/>
    </xf>
    <xf numFmtId="0" fontId="25" fillId="8" borderId="29" xfId="0" applyFont="1" applyFill="1" applyBorder="1"/>
    <xf numFmtId="171" fontId="25" fillId="8" borderId="29" xfId="0" applyNumberFormat="1" applyFont="1" applyFill="1" applyBorder="1" applyAlignment="1">
      <alignment horizontal="center" vertical="center"/>
    </xf>
    <xf numFmtId="164" fontId="25" fillId="8" borderId="29" xfId="2" applyNumberFormat="1" applyFont="1" applyFill="1" applyBorder="1" applyAlignment="1">
      <alignment horizontal="center" vertical="center"/>
    </xf>
    <xf numFmtId="0" fontId="21" fillId="9" borderId="29" xfId="0" applyFont="1" applyFill="1" applyBorder="1"/>
    <xf numFmtId="171" fontId="21" fillId="9" borderId="37" xfId="0" applyNumberFormat="1" applyFont="1" applyFill="1" applyBorder="1" applyAlignment="1">
      <alignment horizontal="center" vertical="center"/>
    </xf>
    <xf numFmtId="171" fontId="21" fillId="9" borderId="29" xfId="0" applyNumberFormat="1" applyFont="1" applyFill="1" applyBorder="1" applyAlignment="1">
      <alignment horizontal="center" vertical="center"/>
    </xf>
    <xf numFmtId="171" fontId="21" fillId="9" borderId="38" xfId="0" applyNumberFormat="1" applyFont="1" applyFill="1" applyBorder="1" applyAlignment="1">
      <alignment horizontal="center" vertical="center"/>
    </xf>
    <xf numFmtId="164" fontId="21" fillId="9" borderId="38" xfId="2" applyNumberFormat="1" applyFont="1" applyFill="1" applyBorder="1" applyAlignment="1">
      <alignment horizontal="center" vertical="center"/>
    </xf>
    <xf numFmtId="0" fontId="29" fillId="0" borderId="31" xfId="0" applyFont="1" applyBorder="1" applyAlignment="1">
      <alignment horizontal="left" indent="1"/>
    </xf>
    <xf numFmtId="171" fontId="29" fillId="0" borderId="0" xfId="0" applyNumberFormat="1" applyFont="1" applyBorder="1" applyAlignment="1">
      <alignment horizontal="center" vertical="center"/>
    </xf>
    <xf numFmtId="171" fontId="29" fillId="0" borderId="31" xfId="0" applyNumberFormat="1" applyFont="1" applyBorder="1" applyAlignment="1">
      <alignment horizontal="center" vertical="center"/>
    </xf>
    <xf numFmtId="171" fontId="29" fillId="0" borderId="28" xfId="0" applyNumberFormat="1" applyFont="1" applyBorder="1" applyAlignment="1">
      <alignment horizontal="center" vertical="center"/>
    </xf>
    <xf numFmtId="164" fontId="29" fillId="0" borderId="28" xfId="2" applyNumberFormat="1" applyFont="1" applyBorder="1" applyAlignment="1">
      <alignment horizontal="center" vertical="center"/>
    </xf>
    <xf numFmtId="0" fontId="29" fillId="0" borderId="33" xfId="0" applyFont="1" applyBorder="1" applyAlignment="1">
      <alignment horizontal="left" indent="1"/>
    </xf>
    <xf numFmtId="171" fontId="29" fillId="0" borderId="39" xfId="0" applyNumberFormat="1" applyFont="1" applyBorder="1" applyAlignment="1">
      <alignment horizontal="center" vertical="center"/>
    </xf>
    <xf numFmtId="171" fontId="29" fillId="0" borderId="33" xfId="0" applyNumberFormat="1" applyFont="1" applyBorder="1" applyAlignment="1">
      <alignment horizontal="center" vertical="center"/>
    </xf>
    <xf numFmtId="171" fontId="29" fillId="0" borderId="30" xfId="0" applyNumberFormat="1" applyFont="1" applyBorder="1" applyAlignment="1">
      <alignment horizontal="center" vertical="center"/>
    </xf>
    <xf numFmtId="164" fontId="29" fillId="0" borderId="30" xfId="2" applyNumberFormat="1" applyFont="1" applyBorder="1" applyAlignment="1">
      <alignment horizontal="center" vertical="center"/>
    </xf>
    <xf numFmtId="164" fontId="21" fillId="9" borderId="29" xfId="2" applyNumberFormat="1" applyFont="1" applyFill="1" applyBorder="1" applyAlignment="1">
      <alignment horizontal="center" vertical="center"/>
    </xf>
    <xf numFmtId="171" fontId="29" fillId="0" borderId="0" xfId="0" applyNumberFormat="1" applyFont="1" applyAlignment="1">
      <alignment horizontal="center" vertical="center"/>
    </xf>
    <xf numFmtId="164" fontId="29" fillId="0" borderId="31" xfId="2" applyNumberFormat="1" applyFont="1" applyBorder="1" applyAlignment="1">
      <alignment horizontal="center" vertical="center"/>
    </xf>
    <xf numFmtId="164" fontId="29" fillId="0" borderId="33" xfId="2" applyNumberFormat="1" applyFont="1" applyBorder="1" applyAlignment="1">
      <alignment horizontal="center" vertical="center"/>
    </xf>
    <xf numFmtId="0" fontId="29" fillId="0" borderId="32" xfId="0" applyFont="1" applyBorder="1" applyAlignment="1">
      <alignment horizontal="left" indent="1"/>
    </xf>
    <xf numFmtId="171" fontId="29" fillId="0" borderId="32" xfId="0" applyNumberFormat="1" applyFont="1" applyBorder="1" applyAlignment="1">
      <alignment horizontal="center" vertical="center"/>
    </xf>
    <xf numFmtId="164" fontId="29" fillId="0" borderId="32" xfId="2" applyNumberFormat="1" applyFont="1" applyBorder="1" applyAlignment="1">
      <alignment horizontal="center" vertical="center"/>
    </xf>
    <xf numFmtId="0" fontId="23" fillId="0" borderId="32" xfId="0" applyFont="1" applyBorder="1"/>
    <xf numFmtId="0" fontId="23" fillId="0" borderId="33" xfId="0" applyFont="1" applyBorder="1"/>
    <xf numFmtId="0" fontId="23" fillId="0" borderId="31" xfId="0" applyFont="1" applyBorder="1"/>
    <xf numFmtId="171" fontId="23" fillId="0" borderId="0" xfId="0" applyNumberFormat="1" applyFont="1" applyBorder="1" applyAlignment="1">
      <alignment horizontal="center" vertical="center"/>
    </xf>
    <xf numFmtId="164" fontId="23" fillId="0" borderId="28" xfId="2" applyNumberFormat="1" applyFont="1" applyBorder="1" applyAlignment="1">
      <alignment horizontal="center" vertical="center"/>
    </xf>
    <xf numFmtId="171" fontId="25" fillId="7" borderId="37" xfId="0" applyNumberFormat="1" applyFont="1" applyFill="1" applyBorder="1" applyAlignment="1">
      <alignment horizontal="center" vertical="center"/>
    </xf>
    <xf numFmtId="164" fontId="25" fillId="7" borderId="38" xfId="2" applyNumberFormat="1" applyFont="1" applyFill="1" applyBorder="1" applyAlignment="1">
      <alignment horizontal="center" vertical="center"/>
    </xf>
    <xf numFmtId="0" fontId="25" fillId="7" borderId="29" xfId="0" applyFont="1" applyFill="1" applyBorder="1" applyAlignment="1">
      <alignment horizontal="center" vertical="center"/>
    </xf>
    <xf numFmtId="0" fontId="23" fillId="0" borderId="35" xfId="0" applyFont="1" applyBorder="1"/>
    <xf numFmtId="4" fontId="23" fillId="0" borderId="35" xfId="0" applyNumberFormat="1" applyFont="1" applyBorder="1" applyAlignment="1">
      <alignment horizontal="center" vertical="center"/>
    </xf>
    <xf numFmtId="4" fontId="23" fillId="0" borderId="36" xfId="0" applyNumberFormat="1" applyFont="1" applyBorder="1" applyAlignment="1">
      <alignment horizontal="center" vertical="center"/>
    </xf>
    <xf numFmtId="4" fontId="23" fillId="0" borderId="34" xfId="0" applyNumberFormat="1" applyFont="1" applyBorder="1" applyAlignment="1">
      <alignment horizontal="center" vertical="center"/>
    </xf>
    <xf numFmtId="4" fontId="23" fillId="0" borderId="32" xfId="0" applyNumberFormat="1" applyFont="1" applyBorder="1" applyAlignment="1">
      <alignment horizontal="center" vertical="center"/>
    </xf>
    <xf numFmtId="0" fontId="23" fillId="0" borderId="41" xfId="0" applyFont="1" applyBorder="1"/>
    <xf numFmtId="164" fontId="23" fillId="0" borderId="41" xfId="2" applyNumberFormat="1" applyFont="1" applyBorder="1" applyAlignment="1">
      <alignment horizontal="center" vertical="center"/>
    </xf>
    <xf numFmtId="164" fontId="23" fillId="0" borderId="30" xfId="2" applyNumberFormat="1" applyFont="1" applyBorder="1" applyAlignment="1">
      <alignment horizontal="center" vertical="center"/>
    </xf>
    <xf numFmtId="0" fontId="24" fillId="0" borderId="0" xfId="0" applyFont="1" applyAlignment="1">
      <alignment vertical="center"/>
    </xf>
    <xf numFmtId="0" fontId="24" fillId="0" borderId="0" xfId="0" applyFont="1" applyAlignment="1">
      <alignment horizontal="left" vertical="center"/>
    </xf>
    <xf numFmtId="164" fontId="5" fillId="0" borderId="0" xfId="2" applyNumberFormat="1" applyFont="1"/>
    <xf numFmtId="49" fontId="13" fillId="7" borderId="46" xfId="0" applyNumberFormat="1" applyFont="1" applyFill="1" applyBorder="1" applyAlignment="1">
      <alignment horizontal="center" vertical="center"/>
    </xf>
    <xf numFmtId="0" fontId="0" fillId="0" borderId="24" xfId="0" applyBorder="1"/>
    <xf numFmtId="10" fontId="0" fillId="0" borderId="24" xfId="0" applyNumberFormat="1" applyBorder="1" applyAlignment="1">
      <alignment horizontal="center"/>
    </xf>
    <xf numFmtId="0" fontId="0" fillId="0" borderId="47" xfId="0" applyBorder="1" applyAlignment="1">
      <alignment horizontal="center"/>
    </xf>
    <xf numFmtId="0" fontId="0" fillId="0" borderId="21" xfId="0" applyBorder="1" applyAlignment="1">
      <alignment horizontal="center"/>
    </xf>
    <xf numFmtId="10" fontId="0" fillId="0" borderId="24" xfId="2" applyNumberFormat="1" applyFont="1" applyBorder="1" applyAlignment="1">
      <alignment horizontal="center"/>
    </xf>
    <xf numFmtId="2" fontId="0" fillId="0" borderId="24" xfId="0" applyNumberFormat="1" applyBorder="1" applyAlignment="1">
      <alignment horizontal="center"/>
    </xf>
    <xf numFmtId="0" fontId="0" fillId="0" borderId="26" xfId="0" applyBorder="1"/>
    <xf numFmtId="10" fontId="0" fillId="0" borderId="26" xfId="0" applyNumberFormat="1" applyBorder="1" applyAlignment="1">
      <alignment horizontal="center"/>
    </xf>
    <xf numFmtId="0" fontId="0" fillId="0" borderId="48" xfId="0" applyBorder="1" applyAlignment="1">
      <alignment horizontal="center"/>
    </xf>
    <xf numFmtId="0" fontId="0" fillId="0" borderId="23" xfId="0" applyBorder="1" applyAlignment="1">
      <alignment horizontal="center"/>
    </xf>
    <xf numFmtId="10" fontId="0" fillId="0" borderId="26" xfId="2" applyNumberFormat="1" applyFont="1" applyBorder="1" applyAlignment="1">
      <alignment horizontal="center"/>
    </xf>
    <xf numFmtId="2" fontId="0" fillId="0" borderId="26" xfId="0" applyNumberFormat="1" applyBorder="1" applyAlignment="1">
      <alignment horizontal="center"/>
    </xf>
    <xf numFmtId="0" fontId="13" fillId="7" borderId="24" xfId="0" applyFont="1" applyFill="1" applyBorder="1"/>
    <xf numFmtId="9" fontId="13" fillId="7" borderId="24" xfId="0" applyNumberFormat="1" applyFont="1" applyFill="1" applyBorder="1" applyAlignment="1">
      <alignment horizontal="center"/>
    </xf>
    <xf numFmtId="0" fontId="13" fillId="7" borderId="47" xfId="0" applyFont="1" applyFill="1" applyBorder="1" applyAlignment="1">
      <alignment horizontal="center"/>
    </xf>
    <xf numFmtId="0" fontId="13" fillId="7" borderId="21" xfId="0" applyFont="1" applyFill="1" applyBorder="1" applyAlignment="1">
      <alignment horizontal="center"/>
    </xf>
    <xf numFmtId="10" fontId="13" fillId="7" borderId="24" xfId="2" applyNumberFormat="1" applyFont="1" applyFill="1" applyBorder="1" applyAlignment="1">
      <alignment horizontal="center"/>
    </xf>
    <xf numFmtId="2" fontId="13" fillId="7" borderId="24" xfId="0" applyNumberFormat="1" applyFont="1" applyFill="1" applyBorder="1" applyAlignment="1">
      <alignment horizontal="center"/>
    </xf>
    <xf numFmtId="0" fontId="20" fillId="0" borderId="0" xfId="0" applyFont="1"/>
    <xf numFmtId="0" fontId="18" fillId="6" borderId="25" xfId="0" applyFont="1" applyFill="1" applyBorder="1" applyAlignment="1">
      <alignment horizontal="center" vertical="center"/>
    </xf>
    <xf numFmtId="0" fontId="18" fillId="6" borderId="22" xfId="0" applyFont="1" applyFill="1" applyBorder="1" applyAlignment="1">
      <alignment horizontal="center" vertical="center"/>
    </xf>
    <xf numFmtId="0" fontId="30" fillId="0" borderId="23" xfId="0" applyFont="1" applyBorder="1" applyAlignment="1">
      <alignment horizontal="justify" vertical="center" wrapText="1"/>
    </xf>
    <xf numFmtId="0" fontId="14" fillId="0" borderId="0" xfId="0" applyFont="1"/>
    <xf numFmtId="0" fontId="18" fillId="6" borderId="23" xfId="0" applyFont="1" applyFill="1" applyBorder="1" applyAlignment="1">
      <alignment horizontal="center" vertical="center"/>
    </xf>
    <xf numFmtId="0" fontId="30" fillId="0" borderId="26" xfId="0" applyFont="1" applyBorder="1" applyAlignment="1">
      <alignment vertical="center"/>
    </xf>
    <xf numFmtId="3" fontId="0" fillId="0" borderId="0" xfId="0" applyNumberFormat="1"/>
    <xf numFmtId="3" fontId="30" fillId="0" borderId="23" xfId="0" applyNumberFormat="1" applyFont="1" applyBorder="1" applyAlignment="1">
      <alignment horizontal="center" vertical="center"/>
    </xf>
    <xf numFmtId="10" fontId="30" fillId="0" borderId="23" xfId="0" applyNumberFormat="1" applyFont="1" applyBorder="1" applyAlignment="1">
      <alignment horizontal="center" vertical="center"/>
    </xf>
    <xf numFmtId="0" fontId="18" fillId="6" borderId="26" xfId="0" applyFont="1" applyFill="1" applyBorder="1" applyAlignment="1">
      <alignment vertical="center"/>
    </xf>
    <xf numFmtId="3" fontId="18" fillId="6" borderId="23" xfId="0" applyNumberFormat="1" applyFont="1" applyFill="1" applyBorder="1" applyAlignment="1">
      <alignment horizontal="right" vertical="center"/>
    </xf>
    <xf numFmtId="10" fontId="18" fillId="6" borderId="23" xfId="0" applyNumberFormat="1" applyFont="1" applyFill="1" applyBorder="1" applyAlignment="1">
      <alignment horizontal="right" vertical="center"/>
    </xf>
    <xf numFmtId="0" fontId="31" fillId="0" borderId="0" xfId="0" applyFont="1" applyFill="1" applyBorder="1" applyAlignment="1">
      <alignment vertical="center"/>
    </xf>
    <xf numFmtId="0" fontId="18" fillId="6" borderId="25" xfId="0" applyFont="1" applyFill="1" applyBorder="1" applyAlignment="1">
      <alignment horizontal="center" vertical="center" wrapText="1"/>
    </xf>
    <xf numFmtId="0" fontId="31" fillId="0" borderId="22" xfId="0" applyFont="1" applyBorder="1" applyAlignment="1">
      <alignment horizontal="center" vertical="center" wrapText="1"/>
    </xf>
    <xf numFmtId="0" fontId="30" fillId="0" borderId="22" xfId="0" applyFont="1" applyBorder="1" applyAlignment="1">
      <alignment horizontal="center" vertical="center" wrapText="1"/>
    </xf>
    <xf numFmtId="0" fontId="18" fillId="6" borderId="26" xfId="0" applyFont="1" applyFill="1" applyBorder="1" applyAlignment="1">
      <alignment horizontal="center" vertical="center" wrapText="1"/>
    </xf>
    <xf numFmtId="0" fontId="31"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23" xfId="0" applyFont="1" applyBorder="1" applyAlignment="1">
      <alignment horizontal="center" vertical="center" wrapText="1"/>
    </xf>
    <xf numFmtId="0" fontId="30" fillId="0" borderId="21" xfId="0" applyFont="1" applyBorder="1" applyAlignment="1">
      <alignment horizontal="center" vertical="center" wrapText="1"/>
    </xf>
    <xf numFmtId="0" fontId="0" fillId="0" borderId="21" xfId="0" applyBorder="1" applyAlignment="1">
      <alignment horizontal="center" vertical="center" wrapText="1"/>
    </xf>
    <xf numFmtId="0" fontId="14" fillId="0" borderId="20" xfId="0" applyFont="1" applyBorder="1" applyAlignment="1">
      <alignment horizontal="center"/>
    </xf>
    <xf numFmtId="0" fontId="14" fillId="0" borderId="0" xfId="0" applyFont="1" applyBorder="1" applyAlignment="1">
      <alignment horizontal="center"/>
    </xf>
    <xf numFmtId="37" fontId="0" fillId="0" borderId="0" xfId="0" applyNumberFormat="1" applyAlignment="1">
      <alignment horizontal="right" vertical="center"/>
    </xf>
    <xf numFmtId="0" fontId="13" fillId="10" borderId="65" xfId="0" applyFont="1" applyFill="1" applyBorder="1" applyAlignment="1">
      <alignment horizontal="center" vertical="center"/>
    </xf>
    <xf numFmtId="0" fontId="13" fillId="10" borderId="65" xfId="0" applyFont="1" applyFill="1" applyBorder="1" applyAlignment="1">
      <alignment horizontal="center" vertical="center" wrapText="1"/>
    </xf>
    <xf numFmtId="0" fontId="13" fillId="10" borderId="66" xfId="0" applyFont="1" applyFill="1" applyBorder="1" applyAlignment="1">
      <alignment horizontal="center" vertical="center"/>
    </xf>
    <xf numFmtId="0" fontId="13" fillId="10" borderId="67" xfId="0" applyFont="1" applyFill="1" applyBorder="1" applyAlignment="1">
      <alignment horizontal="center" vertical="center" wrapText="1"/>
    </xf>
    <xf numFmtId="0" fontId="14" fillId="11" borderId="68" xfId="0" applyFont="1" applyFill="1" applyBorder="1" applyAlignment="1">
      <alignment horizontal="left"/>
    </xf>
    <xf numFmtId="168" fontId="14" fillId="11" borderId="19" xfId="0" applyNumberFormat="1" applyFont="1" applyFill="1" applyBorder="1" applyAlignment="1">
      <alignment horizontal="center" vertical="center"/>
    </xf>
    <xf numFmtId="168" fontId="34" fillId="11" borderId="19" xfId="0" applyNumberFormat="1" applyFont="1" applyFill="1" applyBorder="1" applyAlignment="1">
      <alignment horizontal="center" vertical="center"/>
    </xf>
    <xf numFmtId="164" fontId="34" fillId="11" borderId="19" xfId="2" applyNumberFormat="1" applyFont="1" applyFill="1" applyBorder="1" applyAlignment="1">
      <alignment horizontal="center" vertical="center"/>
    </xf>
    <xf numFmtId="164" fontId="0" fillId="0" borderId="0" xfId="2" applyNumberFormat="1" applyFont="1"/>
    <xf numFmtId="0" fontId="14" fillId="0" borderId="69" xfId="0" applyFont="1" applyBorder="1" applyAlignment="1">
      <alignment horizontal="left" indent="1"/>
    </xf>
    <xf numFmtId="168" fontId="14" fillId="0" borderId="0" xfId="0" applyNumberFormat="1" applyFont="1" applyAlignment="1">
      <alignment horizontal="center" vertical="center"/>
    </xf>
    <xf numFmtId="168" fontId="34" fillId="0" borderId="0" xfId="0" applyNumberFormat="1" applyFont="1" applyAlignment="1">
      <alignment horizontal="center" vertical="center"/>
    </xf>
    <xf numFmtId="164" fontId="34" fillId="0" borderId="0" xfId="2" applyNumberFormat="1" applyFont="1" applyAlignment="1">
      <alignment horizontal="center" vertical="center"/>
    </xf>
    <xf numFmtId="0" fontId="0" fillId="0" borderId="69" xfId="0" applyBorder="1" applyAlignment="1">
      <alignment horizontal="left" wrapText="1" indent="2"/>
    </xf>
    <xf numFmtId="168" fontId="0" fillId="0" borderId="0" xfId="0" applyNumberFormat="1" applyAlignment="1">
      <alignment horizontal="center" vertical="center"/>
    </xf>
    <xf numFmtId="168" fontId="35" fillId="0" borderId="0" xfId="0" applyNumberFormat="1" applyFont="1" applyAlignment="1">
      <alignment horizontal="center" vertical="center"/>
    </xf>
    <xf numFmtId="164" fontId="35" fillId="0" borderId="0" xfId="2" applyNumberFormat="1" applyFont="1" applyAlignment="1">
      <alignment horizontal="center" vertical="center"/>
    </xf>
    <xf numFmtId="171" fontId="0" fillId="0" borderId="0" xfId="0" applyNumberFormat="1"/>
    <xf numFmtId="0" fontId="0" fillId="0" borderId="69" xfId="0" applyBorder="1" applyAlignment="1">
      <alignment horizontal="left" indent="3"/>
    </xf>
    <xf numFmtId="0" fontId="0" fillId="0" borderId="69" xfId="0" applyBorder="1" applyAlignment="1">
      <alignment horizontal="left" indent="2"/>
    </xf>
    <xf numFmtId="164" fontId="34" fillId="0" borderId="0" xfId="2" applyNumberFormat="1" applyFont="1" applyBorder="1" applyAlignment="1">
      <alignment horizontal="center" vertical="center"/>
    </xf>
    <xf numFmtId="43" fontId="0" fillId="0" borderId="0" xfId="1" applyFont="1"/>
    <xf numFmtId="0" fontId="14" fillId="11" borderId="69" xfId="0" applyFont="1" applyFill="1" applyBorder="1" applyAlignment="1">
      <alignment horizontal="left"/>
    </xf>
    <xf numFmtId="168" fontId="14" fillId="11" borderId="0" xfId="0" applyNumberFormat="1" applyFont="1" applyFill="1" applyAlignment="1">
      <alignment horizontal="center" vertical="center"/>
    </xf>
    <xf numFmtId="168" fontId="34" fillId="11" borderId="0" xfId="0" applyNumberFormat="1" applyFont="1" applyFill="1" applyAlignment="1">
      <alignment horizontal="center" vertical="center"/>
    </xf>
    <xf numFmtId="164" fontId="34" fillId="11" borderId="0" xfId="2" applyNumberFormat="1" applyFont="1" applyFill="1" applyAlignment="1">
      <alignment horizontal="center" vertical="center"/>
    </xf>
    <xf numFmtId="164" fontId="34" fillId="11" borderId="0" xfId="2" applyNumberFormat="1" applyFont="1" applyFill="1" applyBorder="1" applyAlignment="1">
      <alignment horizontal="center" vertical="center"/>
    </xf>
    <xf numFmtId="168" fontId="14" fillId="0" borderId="0" xfId="0" applyNumberFormat="1" applyFont="1" applyFill="1" applyAlignment="1">
      <alignment horizontal="center" vertical="center"/>
    </xf>
    <xf numFmtId="168" fontId="34" fillId="0" borderId="0" xfId="0" applyNumberFormat="1" applyFont="1" applyFill="1" applyAlignment="1">
      <alignment horizontal="center" vertical="center"/>
    </xf>
    <xf numFmtId="164" fontId="34" fillId="0" borderId="0" xfId="2" applyNumberFormat="1" applyFont="1" applyFill="1" applyBorder="1" applyAlignment="1">
      <alignment horizontal="center" vertical="center"/>
    </xf>
    <xf numFmtId="0" fontId="13" fillId="12" borderId="70" xfId="0" applyFont="1" applyFill="1" applyBorder="1" applyAlignment="1">
      <alignment horizontal="left" vertical="center"/>
    </xf>
    <xf numFmtId="168" fontId="13" fillId="12" borderId="70" xfId="0" applyNumberFormat="1" applyFont="1" applyFill="1" applyBorder="1" applyAlignment="1">
      <alignment horizontal="center" vertical="center"/>
    </xf>
    <xf numFmtId="164" fontId="13" fillId="12" borderId="70" xfId="2" applyNumberFormat="1" applyFont="1" applyFill="1" applyBorder="1" applyAlignment="1">
      <alignment horizontal="center" vertical="center"/>
    </xf>
    <xf numFmtId="164" fontId="13" fillId="12" borderId="25" xfId="2" applyNumberFormat="1" applyFont="1" applyFill="1" applyBorder="1" applyAlignment="1">
      <alignment horizontal="center" vertical="center"/>
    </xf>
    <xf numFmtId="173" fontId="0" fillId="0" borderId="0" xfId="0" applyNumberFormat="1"/>
    <xf numFmtId="0" fontId="37" fillId="0" borderId="0" xfId="0" applyFont="1"/>
    <xf numFmtId="37" fontId="0" fillId="0" borderId="0" xfId="0" applyNumberFormat="1"/>
    <xf numFmtId="0" fontId="14" fillId="0" borderId="0" xfId="0" applyFont="1" applyFill="1" applyBorder="1"/>
    <xf numFmtId="166" fontId="38" fillId="0" borderId="0" xfId="6" applyNumberFormat="1" applyFont="1" applyFill="1" applyBorder="1" applyAlignment="1">
      <alignment horizontal="center" vertical="center"/>
    </xf>
    <xf numFmtId="0" fontId="0" fillId="0" borderId="0" xfId="0" applyFill="1" applyBorder="1"/>
    <xf numFmtId="0" fontId="39" fillId="2" borderId="4" xfId="4" applyFont="1" applyFill="1" applyBorder="1" applyAlignment="1">
      <alignment horizontal="center" vertical="center" wrapText="1"/>
    </xf>
    <xf numFmtId="0" fontId="39" fillId="2" borderId="6" xfId="4" applyFont="1" applyFill="1" applyBorder="1" applyAlignment="1">
      <alignment horizontal="center" vertical="center" wrapText="1"/>
    </xf>
    <xf numFmtId="0" fontId="39" fillId="2" borderId="1" xfId="4" applyFont="1" applyFill="1" applyBorder="1" applyAlignment="1">
      <alignment horizontal="center" vertical="center" wrapText="1"/>
    </xf>
    <xf numFmtId="0" fontId="40" fillId="3" borderId="7" xfId="5" applyFont="1" applyFill="1" applyBorder="1" applyAlignment="1">
      <alignment horizontal="left"/>
    </xf>
    <xf numFmtId="168" fontId="40" fillId="3" borderId="8" xfId="5" applyNumberFormat="1" applyFont="1" applyFill="1" applyBorder="1" applyAlignment="1">
      <alignment horizontal="center" vertical="center"/>
    </xf>
    <xf numFmtId="164" fontId="40" fillId="3" borderId="8" xfId="2" applyNumberFormat="1" applyFont="1" applyFill="1" applyBorder="1" applyAlignment="1">
      <alignment horizontal="center" vertical="center"/>
    </xf>
    <xf numFmtId="166" fontId="0" fillId="0" borderId="0" xfId="0" applyNumberFormat="1"/>
    <xf numFmtId="0" fontId="41" fillId="0" borderId="9" xfId="11" applyFont="1" applyBorder="1" applyAlignment="1">
      <alignment horizontal="left" vertical="center"/>
    </xf>
    <xf numFmtId="168" fontId="41" fillId="0" borderId="10" xfId="6" applyNumberFormat="1" applyFont="1" applyBorder="1" applyAlignment="1">
      <alignment horizontal="center" vertical="center"/>
    </xf>
    <xf numFmtId="168" fontId="41" fillId="0" borderId="0" xfId="6" applyNumberFormat="1" applyFont="1" applyBorder="1" applyAlignment="1">
      <alignment horizontal="center" vertical="center"/>
    </xf>
    <xf numFmtId="164" fontId="41" fillId="0" borderId="0" xfId="2" applyNumberFormat="1" applyFont="1" applyBorder="1" applyAlignment="1">
      <alignment horizontal="center" vertical="center"/>
    </xf>
    <xf numFmtId="166" fontId="0" fillId="0" borderId="0" xfId="1" applyNumberFormat="1" applyFont="1"/>
    <xf numFmtId="0" fontId="41" fillId="0" borderId="9" xfId="11" applyFont="1" applyBorder="1" applyAlignment="1">
      <alignment horizontal="left" vertical="center" wrapText="1"/>
    </xf>
    <xf numFmtId="168" fontId="41" fillId="0" borderId="0" xfId="6" applyNumberFormat="1" applyFont="1" applyFill="1" applyBorder="1" applyAlignment="1">
      <alignment horizontal="center" vertical="center"/>
    </xf>
    <xf numFmtId="0" fontId="40" fillId="3" borderId="11" xfId="5" applyFont="1" applyFill="1" applyBorder="1" applyAlignment="1">
      <alignment horizontal="left"/>
    </xf>
    <xf numFmtId="168" fontId="40" fillId="3" borderId="12" xfId="5" applyNumberFormat="1" applyFont="1" applyFill="1" applyBorder="1" applyAlignment="1">
      <alignment horizontal="center" vertical="center"/>
    </xf>
    <xf numFmtId="164" fontId="40" fillId="3" borderId="12" xfId="2" applyNumberFormat="1" applyFont="1" applyFill="1" applyBorder="1" applyAlignment="1">
      <alignment horizontal="center" vertical="center"/>
    </xf>
    <xf numFmtId="0" fontId="41" fillId="0" borderId="13" xfId="11" applyFont="1" applyBorder="1" applyAlignment="1">
      <alignment horizontal="left" vertical="center"/>
    </xf>
    <xf numFmtId="168" fontId="41" fillId="0" borderId="1" xfId="6" applyNumberFormat="1" applyFont="1" applyBorder="1" applyAlignment="1">
      <alignment horizontal="center" vertical="center"/>
    </xf>
    <xf numFmtId="0" fontId="42" fillId="2" borderId="9" xfId="4" applyFont="1" applyFill="1" applyBorder="1" applyAlignment="1">
      <alignment horizontal="left" vertical="center" wrapText="1"/>
    </xf>
    <xf numFmtId="168" fontId="42" fillId="2" borderId="2" xfId="4" applyNumberFormat="1" applyFont="1" applyFill="1" applyBorder="1" applyAlignment="1">
      <alignment horizontal="center" vertical="center" wrapText="1"/>
    </xf>
    <xf numFmtId="164" fontId="42" fillId="2" borderId="14" xfId="2" applyNumberFormat="1" applyFont="1" applyFill="1" applyBorder="1" applyAlignment="1">
      <alignment horizontal="center" vertical="center" wrapText="1"/>
    </xf>
    <xf numFmtId="49" fontId="43" fillId="0" borderId="0" xfId="0" applyNumberFormat="1" applyFont="1" applyAlignment="1">
      <alignment vertical="center"/>
    </xf>
    <xf numFmtId="49" fontId="43" fillId="0" borderId="0" xfId="0" applyNumberFormat="1" applyFont="1" applyAlignment="1">
      <alignment vertical="center" wrapText="1"/>
    </xf>
    <xf numFmtId="166" fontId="0" fillId="0" borderId="0" xfId="2" applyNumberFormat="1" applyFont="1"/>
    <xf numFmtId="164" fontId="45" fillId="0" borderId="0" xfId="2" applyNumberFormat="1" applyFont="1" applyBorder="1" applyAlignment="1">
      <alignment horizontal="center"/>
    </xf>
    <xf numFmtId="0" fontId="45" fillId="0" borderId="9" xfId="0" applyFont="1" applyBorder="1" applyAlignment="1">
      <alignment horizontal="left" wrapText="1" indent="1"/>
    </xf>
    <xf numFmtId="0" fontId="46" fillId="2" borderId="3" xfId="4" applyFont="1" applyFill="1" applyBorder="1" applyAlignment="1">
      <alignment horizontal="left" vertical="center" wrapText="1"/>
    </xf>
    <xf numFmtId="0" fontId="40" fillId="3" borderId="15" xfId="5" applyFont="1" applyFill="1" applyBorder="1" applyAlignment="1">
      <alignment horizontal="left" wrapText="1"/>
    </xf>
    <xf numFmtId="0" fontId="45" fillId="0" borderId="16" xfId="0" applyFont="1" applyBorder="1" applyAlignment="1">
      <alignment horizontal="left" wrapText="1" indent="1"/>
    </xf>
    <xf numFmtId="168" fontId="45" fillId="0" borderId="0" xfId="6" applyNumberFormat="1" applyFont="1" applyBorder="1" applyAlignment="1">
      <alignment horizontal="center"/>
    </xf>
    <xf numFmtId="0" fontId="45" fillId="0" borderId="17" xfId="0" applyFont="1" applyBorder="1" applyAlignment="1">
      <alignment horizontal="left" wrapText="1" indent="1"/>
    </xf>
    <xf numFmtId="0" fontId="40" fillId="3" borderId="11" xfId="5" applyFont="1" applyFill="1" applyBorder="1" applyAlignment="1">
      <alignment horizontal="left" wrapText="1"/>
    </xf>
    <xf numFmtId="0" fontId="45" fillId="0" borderId="16" xfId="0" applyFont="1" applyBorder="1" applyAlignment="1">
      <alignment horizontal="left" vertical="center" wrapText="1" indent="1"/>
    </xf>
    <xf numFmtId="168" fontId="45" fillId="0" borderId="0" xfId="6" applyNumberFormat="1" applyFont="1" applyFill="1" applyBorder="1" applyAlignment="1">
      <alignment horizontal="center" vertical="center"/>
    </xf>
    <xf numFmtId="164" fontId="45" fillId="0" borderId="0" xfId="2" applyNumberFormat="1" applyFont="1" applyFill="1" applyBorder="1" applyAlignment="1">
      <alignment horizontal="center" vertical="center"/>
    </xf>
    <xf numFmtId="0" fontId="45" fillId="0" borderId="18" xfId="0" applyFont="1" applyBorder="1" applyAlignment="1">
      <alignment horizontal="left" vertical="center" wrapText="1" indent="1"/>
    </xf>
    <xf numFmtId="168" fontId="45" fillId="0" borderId="0" xfId="6" applyNumberFormat="1" applyFont="1" applyBorder="1" applyAlignment="1">
      <alignment horizontal="center" vertical="center"/>
    </xf>
    <xf numFmtId="164" fontId="45" fillId="0" borderId="0" xfId="2" applyNumberFormat="1" applyFont="1" applyBorder="1" applyAlignment="1">
      <alignment horizontal="center" vertical="center"/>
    </xf>
    <xf numFmtId="0" fontId="45" fillId="0" borderId="17" xfId="0" applyFont="1" applyBorder="1" applyAlignment="1">
      <alignment horizontal="left" vertical="center" wrapText="1" indent="1"/>
    </xf>
    <xf numFmtId="0" fontId="45" fillId="0" borderId="18" xfId="0" applyFont="1" applyBorder="1" applyAlignment="1">
      <alignment horizontal="left" wrapText="1" indent="1"/>
    </xf>
    <xf numFmtId="0" fontId="42" fillId="2" borderId="3" xfId="4" applyFont="1" applyFill="1" applyBorder="1" applyAlignment="1">
      <alignment horizontal="left" vertical="center" wrapText="1"/>
    </xf>
    <xf numFmtId="168" fontId="42" fillId="2" borderId="4" xfId="4" applyNumberFormat="1" applyFont="1" applyFill="1" applyBorder="1" applyAlignment="1">
      <alignment horizontal="center" vertical="center" wrapText="1"/>
    </xf>
    <xf numFmtId="164" fontId="42" fillId="2" borderId="13" xfId="2" applyNumberFormat="1" applyFont="1" applyFill="1" applyBorder="1" applyAlignment="1">
      <alignment horizontal="center" vertical="center" wrapText="1"/>
    </xf>
    <xf numFmtId="43" fontId="0" fillId="0" borderId="0" xfId="0" applyNumberFormat="1"/>
    <xf numFmtId="49" fontId="44" fillId="2" borderId="75" xfId="5" applyNumberFormat="1" applyFont="1" applyFill="1" applyBorder="1" applyAlignment="1">
      <alignment horizontal="center" vertical="center" wrapText="1"/>
    </xf>
    <xf numFmtId="0" fontId="40" fillId="3" borderId="3" xfId="5" applyFont="1" applyFill="1" applyBorder="1" applyAlignment="1">
      <alignment horizontal="left"/>
    </xf>
    <xf numFmtId="168" fontId="40" fillId="3" borderId="76" xfId="5" applyNumberFormat="1" applyFont="1" applyFill="1" applyBorder="1" applyAlignment="1">
      <alignment horizontal="center" vertical="center"/>
    </xf>
    <xf numFmtId="164" fontId="40" fillId="3" borderId="73" xfId="2" applyNumberFormat="1" applyFont="1" applyFill="1" applyBorder="1" applyAlignment="1">
      <alignment horizontal="center" vertical="center"/>
    </xf>
    <xf numFmtId="0" fontId="45" fillId="0" borderId="9" xfId="14" applyFont="1" applyBorder="1" applyAlignment="1">
      <alignment horizontal="left" indent="1"/>
    </xf>
    <xf numFmtId="168" fontId="45" fillId="0" borderId="5" xfId="12" applyNumberFormat="1" applyFont="1" applyFill="1" applyBorder="1" applyAlignment="1">
      <alignment horizontal="center" vertical="center"/>
    </xf>
    <xf numFmtId="164" fontId="45" fillId="0" borderId="77" xfId="2" applyNumberFormat="1" applyFont="1" applyFill="1" applyBorder="1" applyAlignment="1">
      <alignment horizontal="center"/>
    </xf>
    <xf numFmtId="0" fontId="47" fillId="0" borderId="9" xfId="14" applyFont="1" applyBorder="1" applyAlignment="1">
      <alignment horizontal="left" indent="2"/>
    </xf>
    <xf numFmtId="0" fontId="40" fillId="0" borderId="9" xfId="14" applyFont="1" applyBorder="1" applyAlignment="1">
      <alignment horizontal="left"/>
    </xf>
    <xf numFmtId="168" fontId="40" fillId="0" borderId="5" xfId="12" applyNumberFormat="1" applyFont="1" applyFill="1" applyBorder="1" applyAlignment="1">
      <alignment horizontal="center" vertical="center"/>
    </xf>
    <xf numFmtId="164" fontId="40" fillId="0" borderId="77" xfId="2" applyNumberFormat="1" applyFont="1" applyFill="1" applyBorder="1" applyAlignment="1">
      <alignment horizontal="center"/>
    </xf>
    <xf numFmtId="168" fontId="46" fillId="2" borderId="76" xfId="4" applyNumberFormat="1" applyFont="1" applyFill="1" applyBorder="1" applyAlignment="1">
      <alignment horizontal="center" vertical="center" wrapText="1"/>
    </xf>
    <xf numFmtId="164" fontId="46" fillId="2" borderId="73" xfId="2" applyNumberFormat="1" applyFont="1" applyFill="1" applyBorder="1" applyAlignment="1">
      <alignment horizontal="center" vertical="center" wrapText="1"/>
    </xf>
    <xf numFmtId="168" fontId="46" fillId="2" borderId="4" xfId="4" applyNumberFormat="1" applyFont="1" applyFill="1" applyBorder="1" applyAlignment="1">
      <alignment horizontal="center" vertical="center" wrapText="1"/>
    </xf>
    <xf numFmtId="49" fontId="43" fillId="0" borderId="0" xfId="0" applyNumberFormat="1" applyFont="1" applyAlignment="1">
      <alignment horizontal="left" vertical="center"/>
    </xf>
    <xf numFmtId="0" fontId="48" fillId="2" borderId="3" xfId="4" applyFont="1" applyFill="1" applyBorder="1" applyAlignment="1">
      <alignment horizontal="center" vertical="center" wrapText="1"/>
    </xf>
    <xf numFmtId="0" fontId="48" fillId="2" borderId="4" xfId="4" applyFont="1" applyFill="1" applyBorder="1" applyAlignment="1">
      <alignment horizontal="center" vertical="center" wrapText="1"/>
    </xf>
    <xf numFmtId="0" fontId="48" fillId="2" borderId="6" xfId="4" applyFont="1" applyFill="1" applyBorder="1" applyAlignment="1">
      <alignment horizontal="center" vertical="center" wrapText="1"/>
    </xf>
    <xf numFmtId="0" fontId="48" fillId="2" borderId="1" xfId="4" applyFont="1" applyFill="1" applyBorder="1" applyAlignment="1">
      <alignment horizontal="center" vertical="center" wrapText="1"/>
    </xf>
    <xf numFmtId="0" fontId="20" fillId="3" borderId="15" xfId="5" applyFont="1" applyFill="1" applyBorder="1" applyAlignment="1">
      <alignment horizontal="left"/>
    </xf>
    <xf numFmtId="164" fontId="20" fillId="3" borderId="8" xfId="2" applyNumberFormat="1" applyFont="1" applyFill="1" applyBorder="1" applyAlignment="1">
      <alignment horizontal="center" vertical="center"/>
    </xf>
    <xf numFmtId="0" fontId="19" fillId="0" borderId="9" xfId="0" applyFont="1" applyBorder="1" applyAlignment="1">
      <alignment horizontal="left" indent="1"/>
    </xf>
    <xf numFmtId="164" fontId="19" fillId="0" borderId="0" xfId="2" applyNumberFormat="1" applyFont="1" applyBorder="1" applyAlignment="1">
      <alignment horizontal="center" vertical="center"/>
    </xf>
    <xf numFmtId="0" fontId="20" fillId="3" borderId="12" xfId="5" applyFont="1" applyFill="1" applyBorder="1" applyAlignment="1">
      <alignment horizontal="left"/>
    </xf>
    <xf numFmtId="164" fontId="20" fillId="3" borderId="12" xfId="2" applyNumberFormat="1" applyFont="1" applyFill="1" applyBorder="1" applyAlignment="1">
      <alignment horizontal="center" vertical="center"/>
    </xf>
    <xf numFmtId="0" fontId="19" fillId="0" borderId="9" xfId="0" applyFont="1" applyBorder="1" applyAlignment="1">
      <alignment horizontal="left" wrapText="1" indent="1"/>
    </xf>
    <xf numFmtId="0" fontId="48" fillId="2" borderId="3" xfId="4" applyFont="1" applyFill="1" applyBorder="1" applyAlignment="1">
      <alignment horizontal="left" vertical="center" wrapText="1"/>
    </xf>
    <xf numFmtId="164" fontId="48" fillId="2" borderId="4" xfId="2" applyNumberFormat="1" applyFont="1" applyFill="1" applyBorder="1" applyAlignment="1">
      <alignment horizontal="center" vertical="center" wrapText="1"/>
    </xf>
    <xf numFmtId="0" fontId="14" fillId="0" borderId="26" xfId="0" applyFont="1" applyBorder="1" applyAlignment="1">
      <alignment horizontal="center" vertical="center" wrapText="1"/>
    </xf>
    <xf numFmtId="0" fontId="0" fillId="0" borderId="23" xfId="0" applyBorder="1" applyAlignment="1">
      <alignment horizontal="right" vertical="center" wrapText="1"/>
    </xf>
    <xf numFmtId="0" fontId="50" fillId="0" borderId="23" xfId="0" applyFont="1" applyBorder="1" applyAlignment="1">
      <alignment horizontal="right" vertical="center" wrapText="1"/>
    </xf>
    <xf numFmtId="0" fontId="51" fillId="0" borderId="20" xfId="0" applyFont="1" applyBorder="1" applyAlignment="1">
      <alignment horizontal="center" vertical="center" wrapText="1"/>
    </xf>
    <xf numFmtId="0" fontId="52" fillId="0" borderId="20" xfId="0" applyFont="1" applyBorder="1" applyAlignment="1">
      <alignment horizontal="right" vertical="center" wrapText="1"/>
    </xf>
    <xf numFmtId="0" fontId="14" fillId="0" borderId="23" xfId="0" applyFont="1" applyBorder="1" applyAlignment="1">
      <alignment horizontal="right" vertical="center" wrapText="1"/>
    </xf>
    <xf numFmtId="0" fontId="15" fillId="0" borderId="26" xfId="0" applyFont="1" applyBorder="1" applyAlignment="1">
      <alignment horizontal="center" vertical="center" wrapText="1"/>
    </xf>
    <xf numFmtId="0" fontId="16" fillId="0" borderId="23" xfId="0" applyFont="1" applyBorder="1" applyAlignment="1">
      <alignment horizontal="right" vertical="center" wrapText="1"/>
    </xf>
    <xf numFmtId="0" fontId="53" fillId="0" borderId="20" xfId="0" applyFont="1" applyBorder="1" applyAlignment="1">
      <alignment horizontal="center" vertical="center" wrapText="1"/>
    </xf>
    <xf numFmtId="0" fontId="54" fillId="0" borderId="20" xfId="0" applyFont="1" applyBorder="1" applyAlignment="1">
      <alignment horizontal="right" vertical="center" wrapText="1"/>
    </xf>
    <xf numFmtId="0" fontId="20" fillId="0" borderId="21" xfId="0" applyFont="1" applyBorder="1" applyAlignment="1">
      <alignment horizontal="center" vertical="center" wrapText="1"/>
    </xf>
    <xf numFmtId="0" fontId="0" fillId="0" borderId="21" xfId="0" applyBorder="1" applyAlignment="1">
      <alignment vertical="center" wrapText="1"/>
    </xf>
    <xf numFmtId="0" fontId="0" fillId="0" borderId="23" xfId="0" applyBorder="1" applyAlignment="1">
      <alignment vertical="center" wrapText="1"/>
    </xf>
    <xf numFmtId="0" fontId="20" fillId="0" borderId="23" xfId="0" applyFont="1" applyBorder="1" applyAlignment="1">
      <alignment horizontal="center" vertical="center" wrapText="1"/>
    </xf>
    <xf numFmtId="0" fontId="6" fillId="7" borderId="31" xfId="21" applyFont="1" applyFill="1" applyBorder="1" applyAlignment="1" applyProtection="1">
      <alignment horizontal="center" vertical="center" wrapText="1"/>
    </xf>
    <xf numFmtId="174" fontId="60" fillId="0" borderId="28" xfId="22" applyNumberFormat="1" applyFont="1" applyFill="1" applyBorder="1" applyAlignment="1" applyProtection="1">
      <alignment vertical="center"/>
    </xf>
    <xf numFmtId="164" fontId="60" fillId="0" borderId="28" xfId="22" applyNumberFormat="1" applyFont="1" applyFill="1" applyBorder="1" applyAlignment="1" applyProtection="1">
      <alignment vertical="center"/>
    </xf>
    <xf numFmtId="49" fontId="60" fillId="0" borderId="31" xfId="23" applyNumberFormat="1" applyFont="1" applyFill="1" applyBorder="1" applyAlignment="1" applyProtection="1">
      <alignment horizontal="left" indent="2"/>
    </xf>
    <xf numFmtId="49" fontId="9" fillId="0" borderId="31" xfId="22" applyNumberFormat="1" applyFont="1" applyFill="1" applyBorder="1" applyAlignment="1" applyProtection="1">
      <alignment horizontal="left" vertical="center" wrapText="1"/>
    </xf>
    <xf numFmtId="174" fontId="61" fillId="0" borderId="28" xfId="22" applyNumberFormat="1" applyFont="1" applyFill="1" applyBorder="1" applyAlignment="1" applyProtection="1">
      <alignment vertical="center"/>
    </xf>
    <xf numFmtId="164" fontId="61" fillId="0" borderId="28" xfId="22" applyNumberFormat="1" applyFont="1" applyFill="1" applyBorder="1" applyAlignment="1" applyProtection="1">
      <alignment vertical="center"/>
    </xf>
    <xf numFmtId="43" fontId="60" fillId="0" borderId="28" xfId="1" applyFont="1" applyFill="1" applyBorder="1" applyAlignment="1" applyProtection="1">
      <alignment vertical="center"/>
    </xf>
    <xf numFmtId="49" fontId="60" fillId="0" borderId="31" xfId="22" applyNumberFormat="1" applyFont="1" applyFill="1" applyBorder="1" applyAlignment="1" applyProtection="1">
      <alignment horizontal="left" indent="2"/>
    </xf>
    <xf numFmtId="164" fontId="60" fillId="0" borderId="31" xfId="21" applyNumberFormat="1" applyFont="1" applyFill="1" applyBorder="1" applyAlignment="1" applyProtection="1">
      <alignment vertical="center"/>
    </xf>
    <xf numFmtId="49" fontId="60" fillId="0" borderId="31" xfId="22" applyNumberFormat="1" applyFont="1" applyFill="1" applyBorder="1" applyAlignment="1" applyProtection="1">
      <alignment horizontal="left" indent="3"/>
    </xf>
    <xf numFmtId="174" fontId="9" fillId="9" borderId="38" xfId="22" applyNumberFormat="1" applyFont="1" applyFill="1" applyBorder="1" applyAlignment="1" applyProtection="1">
      <alignment vertical="center"/>
    </xf>
    <xf numFmtId="164" fontId="9" fillId="9" borderId="38" xfId="22" applyNumberFormat="1" applyFont="1" applyFill="1" applyBorder="1" applyAlignment="1" applyProtection="1">
      <alignment vertical="center"/>
    </xf>
    <xf numFmtId="174" fontId="9" fillId="9" borderId="38" xfId="21" applyNumberFormat="1" applyFont="1" applyFill="1" applyBorder="1" applyAlignment="1" applyProtection="1">
      <alignment vertical="center"/>
    </xf>
    <xf numFmtId="164" fontId="9" fillId="9" borderId="38" xfId="21" applyNumberFormat="1" applyFont="1" applyFill="1" applyBorder="1" applyAlignment="1" applyProtection="1">
      <alignment vertical="center"/>
    </xf>
    <xf numFmtId="0" fontId="3" fillId="0" borderId="0" xfId="24" applyFont="1"/>
    <xf numFmtId="0" fontId="6" fillId="7" borderId="33" xfId="25" applyFont="1" applyFill="1" applyBorder="1" applyAlignment="1">
      <alignment horizontal="center" vertical="center" wrapText="1"/>
    </xf>
    <xf numFmtId="0" fontId="60" fillId="0" borderId="78" xfId="24" applyFont="1" applyFill="1" applyBorder="1" applyAlignment="1" applyProtection="1"/>
    <xf numFmtId="175" fontId="60" fillId="0" borderId="31" xfId="24" applyNumberFormat="1" applyFont="1" applyFill="1" applyBorder="1" applyAlignment="1" applyProtection="1"/>
    <xf numFmtId="171" fontId="3" fillId="0" borderId="31" xfId="25" applyNumberFormat="1" applyFont="1" applyBorder="1" applyAlignment="1">
      <alignment vertical="center"/>
    </xf>
    <xf numFmtId="164" fontId="3" fillId="0" borderId="31" xfId="8" applyNumberFormat="1" applyFont="1" applyBorder="1"/>
    <xf numFmtId="0" fontId="60" fillId="0" borderId="41" xfId="24" applyFont="1" applyFill="1" applyBorder="1" applyAlignment="1" applyProtection="1"/>
    <xf numFmtId="164" fontId="3" fillId="0" borderId="33" xfId="8" applyNumberFormat="1" applyFont="1" applyBorder="1"/>
    <xf numFmtId="0" fontId="9" fillId="9" borderId="40" xfId="24" applyFont="1" applyFill="1" applyBorder="1" applyAlignment="1" applyProtection="1">
      <alignment horizontal="left" vertical="center"/>
    </xf>
    <xf numFmtId="175" fontId="9" fillId="9" borderId="29" xfId="24" applyNumberFormat="1" applyFont="1" applyFill="1" applyBorder="1" applyAlignment="1" applyProtection="1">
      <alignment horizontal="right" vertical="center"/>
    </xf>
    <xf numFmtId="171" fontId="10" fillId="9" borderId="29" xfId="25" applyNumberFormat="1" applyFont="1" applyFill="1" applyBorder="1" applyAlignment="1">
      <alignment vertical="center"/>
    </xf>
    <xf numFmtId="164" fontId="10" fillId="9" borderId="29" xfId="8" applyNumberFormat="1" applyFont="1" applyFill="1" applyBorder="1"/>
    <xf numFmtId="0" fontId="9" fillId="0" borderId="40" xfId="24" applyFont="1" applyFill="1" applyBorder="1" applyAlignment="1" applyProtection="1">
      <alignment horizontal="left" vertical="center"/>
    </xf>
    <xf numFmtId="175" fontId="9" fillId="0" borderId="29" xfId="24" applyNumberFormat="1" applyFont="1" applyFill="1" applyBorder="1" applyAlignment="1" applyProtection="1">
      <alignment horizontal="right" vertical="center"/>
    </xf>
    <xf numFmtId="171" fontId="10" fillId="0" borderId="29" xfId="25" applyNumberFormat="1" applyFont="1" applyBorder="1" applyAlignment="1">
      <alignment vertical="center"/>
    </xf>
    <xf numFmtId="164" fontId="10" fillId="0" borderId="38" xfId="8" applyNumberFormat="1" applyFont="1" applyBorder="1"/>
    <xf numFmtId="164" fontId="10" fillId="9" borderId="38" xfId="8" applyNumberFormat="1" applyFont="1" applyFill="1" applyBorder="1"/>
    <xf numFmtId="174" fontId="64" fillId="0" borderId="0" xfId="21" applyNumberFormat="1" applyFont="1"/>
    <xf numFmtId="49" fontId="60" fillId="0" borderId="0" xfId="24" applyNumberFormat="1" applyFont="1" applyFill="1" applyBorder="1" applyAlignment="1" applyProtection="1">
      <alignment vertical="center"/>
    </xf>
    <xf numFmtId="0" fontId="63" fillId="0" borderId="0" xfId="21" applyFont="1" applyFill="1" applyAlignment="1" applyProtection="1"/>
    <xf numFmtId="49" fontId="60" fillId="0" borderId="0" xfId="24" applyNumberFormat="1" applyFont="1" applyFill="1" applyBorder="1" applyAlignment="1" applyProtection="1">
      <alignment vertical="center" wrapText="1"/>
    </xf>
    <xf numFmtId="0" fontId="9" fillId="0" borderId="78" xfId="0" applyFont="1" applyFill="1" applyBorder="1" applyAlignment="1" applyProtection="1">
      <alignment vertical="center"/>
    </xf>
    <xf numFmtId="174" fontId="10" fillId="0" borderId="31" xfId="25" applyNumberFormat="1" applyFont="1" applyBorder="1" applyAlignment="1">
      <alignment vertical="center"/>
    </xf>
    <xf numFmtId="164" fontId="10" fillId="0" borderId="31" xfId="1" applyNumberFormat="1" applyFont="1" applyBorder="1" applyAlignment="1">
      <alignment vertical="center"/>
    </xf>
    <xf numFmtId="164" fontId="9" fillId="0" borderId="31" xfId="0" applyNumberFormat="1" applyFont="1" applyFill="1" applyBorder="1" applyAlignment="1" applyProtection="1">
      <alignment horizontal="right" vertical="center"/>
    </xf>
    <xf numFmtId="174" fontId="8" fillId="0" borderId="0" xfId="0" applyNumberFormat="1" applyFont="1"/>
    <xf numFmtId="0" fontId="60" fillId="0" borderId="78" xfId="0" applyFont="1" applyFill="1" applyBorder="1" applyAlignment="1" applyProtection="1">
      <alignment horizontal="left" indent="1"/>
    </xf>
    <xf numFmtId="174" fontId="3" fillId="0" borderId="31" xfId="25" applyNumberFormat="1" applyFont="1" applyBorder="1" applyAlignment="1">
      <alignment vertical="center"/>
    </xf>
    <xf numFmtId="164" fontId="3" fillId="0" borderId="31" xfId="8" applyNumberFormat="1" applyFont="1" applyBorder="1" applyAlignment="1">
      <alignment vertical="center"/>
    </xf>
    <xf numFmtId="164" fontId="60" fillId="0" borderId="31" xfId="0" applyNumberFormat="1" applyFont="1" applyFill="1" applyBorder="1" applyAlignment="1" applyProtection="1">
      <alignment horizontal="right"/>
    </xf>
    <xf numFmtId="0" fontId="60" fillId="0" borderId="78" xfId="0" applyFont="1" applyFill="1" applyBorder="1" applyAlignment="1" applyProtection="1">
      <alignment horizontal="left" wrapText="1" indent="1"/>
    </xf>
    <xf numFmtId="164" fontId="3" fillId="0" borderId="31" xfId="8" applyNumberFormat="1" applyFont="1" applyBorder="1" applyAlignment="1"/>
    <xf numFmtId="164" fontId="60" fillId="0" borderId="31" xfId="0" applyNumberFormat="1" applyFont="1" applyFill="1" applyBorder="1" applyAlignment="1" applyProtection="1">
      <alignment horizontal="right" vertical="center"/>
    </xf>
    <xf numFmtId="164" fontId="10" fillId="0" borderId="31" xfId="8" applyNumberFormat="1" applyFont="1" applyBorder="1" applyAlignment="1">
      <alignment vertical="center"/>
    </xf>
    <xf numFmtId="10" fontId="9" fillId="0" borderId="31" xfId="0" applyNumberFormat="1" applyFont="1" applyFill="1" applyBorder="1" applyAlignment="1" applyProtection="1">
      <alignment horizontal="right" vertical="center"/>
    </xf>
    <xf numFmtId="0" fontId="60" fillId="0" borderId="31" xfId="0" applyFont="1" applyFill="1" applyBorder="1" applyAlignment="1" applyProtection="1">
      <alignment horizontal="left" indent="1"/>
    </xf>
    <xf numFmtId="0" fontId="60" fillId="0" borderId="31" xfId="0" applyFont="1" applyFill="1" applyBorder="1" applyAlignment="1">
      <alignment horizontal="left" indent="1"/>
    </xf>
    <xf numFmtId="0" fontId="60" fillId="0" borderId="78" xfId="0" applyFont="1" applyFill="1" applyBorder="1" applyAlignment="1">
      <alignment horizontal="left" indent="1"/>
    </xf>
    <xf numFmtId="174" fontId="8" fillId="0" borderId="0" xfId="0" applyNumberFormat="1" applyFont="1" applyFill="1"/>
    <xf numFmtId="43" fontId="3" fillId="0" borderId="31" xfId="1" applyFont="1" applyBorder="1" applyAlignment="1">
      <alignment vertical="center"/>
    </xf>
    <xf numFmtId="49" fontId="60" fillId="0" borderId="78" xfId="0" applyNumberFormat="1" applyFont="1" applyFill="1" applyBorder="1" applyAlignment="1" applyProtection="1">
      <alignment horizontal="left" indent="1"/>
    </xf>
    <xf numFmtId="49" fontId="60" fillId="0" borderId="78" xfId="0" applyNumberFormat="1" applyFont="1" applyFill="1" applyBorder="1" applyAlignment="1" applyProtection="1">
      <alignment horizontal="left" indent="3"/>
    </xf>
    <xf numFmtId="49" fontId="60" fillId="0" borderId="31" xfId="22" applyNumberFormat="1" applyFont="1" applyFill="1" applyBorder="1" applyAlignment="1" applyProtection="1">
      <alignment horizontal="left" wrapText="1" indent="3"/>
    </xf>
    <xf numFmtId="49" fontId="9" fillId="9" borderId="29" xfId="24" applyNumberFormat="1" applyFont="1" applyFill="1" applyBorder="1" applyAlignment="1" applyProtection="1">
      <alignment horizontal="left" vertical="center"/>
    </xf>
    <xf numFmtId="174" fontId="10" fillId="9" borderId="29" xfId="25" applyNumberFormat="1" applyFont="1" applyFill="1" applyBorder="1" applyAlignment="1">
      <alignment vertical="center"/>
    </xf>
    <xf numFmtId="164" fontId="10" fillId="9" borderId="32" xfId="8" applyNumberFormat="1" applyFont="1" applyFill="1" applyBorder="1" applyAlignment="1">
      <alignment vertical="center"/>
    </xf>
    <xf numFmtId="164" fontId="9" fillId="9" borderId="29" xfId="0" applyNumberFormat="1" applyFont="1" applyFill="1" applyBorder="1" applyAlignment="1" applyProtection="1">
      <alignment horizontal="right" vertical="center"/>
    </xf>
    <xf numFmtId="49" fontId="9" fillId="0" borderId="29" xfId="24" applyNumberFormat="1" applyFont="1" applyFill="1" applyBorder="1" applyAlignment="1" applyProtection="1">
      <alignment horizontal="left" vertical="center"/>
    </xf>
    <xf numFmtId="174" fontId="10" fillId="0" borderId="29" xfId="25" applyNumberFormat="1" applyFont="1" applyBorder="1" applyAlignment="1">
      <alignment vertical="center"/>
    </xf>
    <xf numFmtId="164" fontId="10" fillId="0" borderId="29" xfId="8" applyNumberFormat="1" applyFont="1" applyBorder="1" applyAlignment="1">
      <alignment vertical="center"/>
    </xf>
    <xf numFmtId="174" fontId="65" fillId="0" borderId="0" xfId="0" applyNumberFormat="1" applyFont="1" applyFill="1" applyBorder="1"/>
    <xf numFmtId="174" fontId="3" fillId="0" borderId="0" xfId="0" applyNumberFormat="1" applyFont="1"/>
    <xf numFmtId="0" fontId="65" fillId="0" borderId="0" xfId="0" applyFont="1"/>
    <xf numFmtId="0" fontId="6" fillId="7" borderId="33" xfId="0" applyFont="1" applyFill="1" applyBorder="1" applyAlignment="1" applyProtection="1">
      <alignment horizontal="center" wrapText="1"/>
    </xf>
    <xf numFmtId="0" fontId="9" fillId="0" borderId="78" xfId="0" applyFont="1" applyFill="1" applyBorder="1" applyAlignment="1" applyProtection="1"/>
    <xf numFmtId="43" fontId="10" fillId="0" borderId="31" xfId="1" applyFont="1" applyBorder="1" applyAlignment="1">
      <alignment vertical="center"/>
    </xf>
    <xf numFmtId="171" fontId="10" fillId="0" borderId="31" xfId="25" applyNumberFormat="1" applyFont="1" applyBorder="1" applyAlignment="1">
      <alignment vertical="center"/>
    </xf>
    <xf numFmtId="43" fontId="8" fillId="0" borderId="0" xfId="1" applyFont="1" applyBorder="1" applyAlignment="1">
      <alignment vertical="center"/>
    </xf>
    <xf numFmtId="169" fontId="3" fillId="0" borderId="31" xfId="1" applyNumberFormat="1" applyFont="1" applyBorder="1" applyAlignment="1">
      <alignment vertical="center"/>
    </xf>
    <xf numFmtId="169" fontId="10" fillId="0" borderId="31" xfId="1" applyNumberFormat="1" applyFont="1" applyBorder="1" applyAlignment="1">
      <alignment vertical="center"/>
    </xf>
    <xf numFmtId="169" fontId="3" fillId="14" borderId="31" xfId="1" applyNumberFormat="1" applyFont="1" applyFill="1" applyBorder="1" applyAlignment="1">
      <alignment vertical="center"/>
    </xf>
    <xf numFmtId="174" fontId="3" fillId="14" borderId="31" xfId="25" applyNumberFormat="1" applyFont="1" applyFill="1" applyBorder="1" applyAlignment="1">
      <alignment vertical="center"/>
    </xf>
    <xf numFmtId="49" fontId="60" fillId="0" borderId="31" xfId="22" applyNumberFormat="1" applyFont="1" applyFill="1" applyBorder="1" applyAlignment="1" applyProtection="1">
      <alignment horizontal="left" wrapText="1" indent="2"/>
    </xf>
    <xf numFmtId="171" fontId="10" fillId="9" borderId="32" xfId="25" applyNumberFormat="1" applyFont="1" applyFill="1" applyBorder="1" applyAlignment="1">
      <alignment vertical="center"/>
    </xf>
    <xf numFmtId="43" fontId="10" fillId="0" borderId="29" xfId="1" applyFont="1" applyBorder="1" applyAlignment="1">
      <alignment vertical="center"/>
    </xf>
    <xf numFmtId="174" fontId="60" fillId="0" borderId="0" xfId="24" applyNumberFormat="1" applyFont="1" applyFill="1" applyBorder="1" applyAlignment="1" applyProtection="1">
      <alignment vertical="center"/>
    </xf>
    <xf numFmtId="49" fontId="63" fillId="0" borderId="0" xfId="24" applyNumberFormat="1" applyFont="1" applyFill="1" applyBorder="1" applyAlignment="1" applyProtection="1">
      <alignment vertical="center"/>
    </xf>
    <xf numFmtId="43" fontId="6" fillId="2" borderId="2" xfId="1" applyFont="1" applyFill="1" applyBorder="1" applyAlignment="1">
      <alignment horizontal="center" vertical="center" wrapText="1"/>
    </xf>
    <xf numFmtId="0" fontId="7" fillId="3" borderId="0" xfId="5" applyFont="1" applyFill="1" applyBorder="1" applyAlignment="1">
      <alignment horizontal="left"/>
    </xf>
    <xf numFmtId="169" fontId="7" fillId="3" borderId="0" xfId="1" applyNumberFormat="1" applyFont="1" applyFill="1" applyBorder="1" applyAlignment="1">
      <alignment horizontal="left"/>
    </xf>
    <xf numFmtId="166" fontId="7" fillId="3" borderId="0" xfId="1" applyNumberFormat="1" applyFont="1" applyFill="1" applyBorder="1" applyAlignment="1">
      <alignment horizontal="left"/>
    </xf>
    <xf numFmtId="164" fontId="7" fillId="3" borderId="0" xfId="2" applyNumberFormat="1" applyFont="1" applyFill="1" applyBorder="1" applyAlignment="1"/>
    <xf numFmtId="0" fontId="3" fillId="0" borderId="0" xfId="0" applyFont="1" applyBorder="1" applyAlignment="1">
      <alignment horizontal="left" indent="1"/>
    </xf>
    <xf numFmtId="169" fontId="3" fillId="0" borderId="0" xfId="1" applyNumberFormat="1" applyFont="1" applyBorder="1"/>
    <xf numFmtId="166" fontId="3" fillId="0" borderId="0" xfId="1" applyNumberFormat="1" applyFont="1" applyBorder="1"/>
    <xf numFmtId="164" fontId="3" fillId="0" borderId="0" xfId="2" applyNumberFormat="1" applyFont="1" applyBorder="1" applyAlignment="1"/>
    <xf numFmtId="166" fontId="10" fillId="0" borderId="0" xfId="1" applyNumberFormat="1" applyFont="1" applyBorder="1"/>
    <xf numFmtId="169" fontId="6" fillId="2" borderId="9" xfId="1" applyNumberFormat="1" applyFont="1" applyFill="1" applyBorder="1" applyAlignment="1">
      <alignment horizontal="left" vertical="center" wrapText="1"/>
    </xf>
    <xf numFmtId="166" fontId="6" fillId="2" borderId="9" xfId="1" applyNumberFormat="1" applyFont="1" applyFill="1" applyBorder="1" applyAlignment="1">
      <alignment horizontal="left" vertical="center" wrapText="1"/>
    </xf>
    <xf numFmtId="164" fontId="6" fillId="2" borderId="9" xfId="2" applyNumberFormat="1" applyFont="1" applyFill="1" applyBorder="1" applyAlignment="1">
      <alignment horizontal="left" vertical="center" wrapText="1"/>
    </xf>
    <xf numFmtId="0" fontId="6" fillId="2" borderId="32" xfId="4" applyFont="1" applyFill="1" applyBorder="1" applyAlignment="1">
      <alignment horizontal="center" vertical="center" wrapText="1"/>
    </xf>
    <xf numFmtId="0" fontId="6" fillId="2" borderId="29" xfId="4" applyFont="1" applyFill="1" applyBorder="1" applyAlignment="1">
      <alignment horizontal="center" vertical="center" wrapText="1"/>
    </xf>
    <xf numFmtId="0" fontId="0" fillId="0" borderId="32" xfId="0" applyBorder="1" applyAlignment="1">
      <alignment horizontal="left"/>
    </xf>
    <xf numFmtId="169" fontId="0" fillId="0" borderId="32" xfId="0" applyNumberFormat="1" applyBorder="1"/>
    <xf numFmtId="0" fontId="0" fillId="0" borderId="79" xfId="0" applyBorder="1" applyAlignment="1">
      <alignment horizontal="left"/>
    </xf>
    <xf numFmtId="169" fontId="0" fillId="0" borderId="79" xfId="0" applyNumberFormat="1" applyBorder="1"/>
    <xf numFmtId="0" fontId="0" fillId="0" borderId="80" xfId="0" applyBorder="1" applyAlignment="1">
      <alignment horizontal="left"/>
    </xf>
    <xf numFmtId="169" fontId="0" fillId="0" borderId="80" xfId="0" applyNumberFormat="1" applyBorder="1"/>
    <xf numFmtId="0" fontId="6" fillId="2" borderId="33" xfId="4" applyFont="1" applyFill="1" applyBorder="1" applyAlignment="1">
      <alignment horizontal="center" vertical="center" wrapText="1"/>
    </xf>
    <xf numFmtId="169" fontId="6" fillId="2" borderId="29" xfId="20" applyNumberFormat="1" applyFont="1" applyFill="1" applyBorder="1" applyAlignment="1">
      <alignment horizontal="left" vertical="center" wrapText="1"/>
    </xf>
    <xf numFmtId="0" fontId="69" fillId="0" borderId="0" xfId="0" applyFont="1" applyAlignment="1">
      <alignment horizontal="justify" vertical="center"/>
    </xf>
    <xf numFmtId="0" fontId="56" fillId="0" borderId="0" xfId="0" applyFont="1"/>
    <xf numFmtId="0" fontId="56" fillId="0" borderId="0" xfId="0" applyFont="1" applyAlignment="1">
      <alignment vertical="center"/>
    </xf>
    <xf numFmtId="0" fontId="8" fillId="0" borderId="0" xfId="0" applyFont="1" applyAlignment="1">
      <alignment horizontal="left" indent="2"/>
    </xf>
    <xf numFmtId="174" fontId="8" fillId="0" borderId="0" xfId="0" applyNumberFormat="1" applyFont="1" applyFill="1" applyBorder="1"/>
    <xf numFmtId="0" fontId="8" fillId="0" borderId="0" xfId="0" applyFont="1" applyFill="1" applyAlignment="1">
      <alignment horizontal="left" indent="2"/>
    </xf>
    <xf numFmtId="0" fontId="6" fillId="2" borderId="6" xfId="4" applyFont="1" applyFill="1" applyBorder="1" applyAlignment="1">
      <alignment horizontal="left" vertical="center" wrapText="1"/>
    </xf>
    <xf numFmtId="169" fontId="6" fillId="2" borderId="6" xfId="1" applyNumberFormat="1" applyFont="1" applyFill="1" applyBorder="1" applyAlignment="1">
      <alignment horizontal="center" vertical="center" wrapText="1"/>
    </xf>
    <xf numFmtId="169" fontId="7" fillId="3" borderId="15" xfId="1" applyNumberFormat="1" applyFont="1" applyFill="1" applyBorder="1" applyAlignment="1">
      <alignment horizontal="left"/>
    </xf>
    <xf numFmtId="0" fontId="6" fillId="7" borderId="28" xfId="25" applyFont="1" applyFill="1" applyBorder="1" applyAlignment="1">
      <alignment horizontal="center" vertical="center" wrapText="1"/>
    </xf>
    <xf numFmtId="0" fontId="7" fillId="9" borderId="40" xfId="0" applyFont="1" applyFill="1" applyBorder="1" applyAlignment="1">
      <alignment horizontal="left" indent="1"/>
    </xf>
    <xf numFmtId="0" fontId="7" fillId="9" borderId="29" xfId="0" applyFont="1" applyFill="1" applyBorder="1" applyAlignment="1"/>
    <xf numFmtId="0" fontId="7" fillId="0" borderId="78" xfId="0" applyFont="1" applyBorder="1" applyAlignment="1">
      <alignment horizontal="left" indent="2"/>
    </xf>
    <xf numFmtId="168" fontId="7" fillId="0" borderId="31" xfId="0" applyNumberFormat="1" applyFont="1" applyBorder="1" applyAlignment="1">
      <alignment horizontal="center"/>
    </xf>
    <xf numFmtId="0" fontId="8" fillId="0" borderId="78" xfId="0" applyFont="1" applyBorder="1" applyAlignment="1">
      <alignment horizontal="left" indent="3"/>
    </xf>
    <xf numFmtId="168" fontId="8" fillId="0" borderId="31" xfId="0" applyNumberFormat="1" applyFont="1" applyBorder="1" applyAlignment="1">
      <alignment horizontal="center"/>
    </xf>
    <xf numFmtId="168" fontId="7" fillId="9" borderId="29" xfId="0" applyNumberFormat="1" applyFont="1" applyFill="1" applyBorder="1" applyAlignment="1">
      <alignment horizontal="center"/>
    </xf>
    <xf numFmtId="0" fontId="7" fillId="9" borderId="41" xfId="0" applyFont="1" applyFill="1" applyBorder="1" applyAlignment="1">
      <alignment horizontal="left" indent="1"/>
    </xf>
    <xf numFmtId="168" fontId="7" fillId="9" borderId="33" xfId="0" applyNumberFormat="1" applyFont="1" applyFill="1" applyBorder="1" applyAlignment="1">
      <alignment horizontal="center"/>
    </xf>
    <xf numFmtId="0" fontId="8" fillId="0" borderId="78" xfId="0" applyFont="1" applyFill="1" applyBorder="1" applyAlignment="1">
      <alignment horizontal="left" indent="3"/>
    </xf>
    <xf numFmtId="168" fontId="8" fillId="0" borderId="31" xfId="0" applyNumberFormat="1" applyFont="1" applyFill="1" applyBorder="1" applyAlignment="1">
      <alignment horizontal="center"/>
    </xf>
    <xf numFmtId="168" fontId="6" fillId="2" borderId="3" xfId="4" applyNumberFormat="1" applyFont="1" applyFill="1" applyBorder="1" applyAlignment="1">
      <alignment horizontal="center" vertical="center" wrapText="1"/>
    </xf>
    <xf numFmtId="0" fontId="7" fillId="0" borderId="0" xfId="0" applyFont="1"/>
    <xf numFmtId="170" fontId="7" fillId="9" borderId="29" xfId="0" applyNumberFormat="1" applyFont="1" applyFill="1" applyBorder="1"/>
    <xf numFmtId="0" fontId="8" fillId="9" borderId="37" xfId="0" applyFont="1" applyFill="1" applyBorder="1"/>
    <xf numFmtId="4" fontId="8" fillId="9" borderId="29" xfId="0" applyNumberFormat="1" applyFont="1" applyFill="1" applyBorder="1"/>
    <xf numFmtId="0" fontId="8" fillId="0" borderId="78" xfId="0" applyFont="1" applyBorder="1" applyAlignment="1">
      <alignment horizontal="left" indent="2"/>
    </xf>
    <xf numFmtId="168" fontId="8" fillId="0" borderId="0" xfId="0" applyNumberFormat="1" applyFont="1" applyBorder="1" applyAlignment="1">
      <alignment horizontal="center"/>
    </xf>
    <xf numFmtId="0" fontId="8" fillId="0" borderId="78" xfId="0" applyFont="1" applyFill="1" applyBorder="1" applyAlignment="1">
      <alignment horizontal="left" indent="2"/>
    </xf>
    <xf numFmtId="168" fontId="8" fillId="0" borderId="0" xfId="0" applyNumberFormat="1" applyFont="1" applyFill="1" applyBorder="1" applyAlignment="1">
      <alignment horizontal="center"/>
    </xf>
    <xf numFmtId="0" fontId="8" fillId="0" borderId="41" xfId="0" applyFont="1" applyBorder="1" applyAlignment="1">
      <alignment horizontal="left" indent="2"/>
    </xf>
    <xf numFmtId="168" fontId="8" fillId="0" borderId="33" xfId="0" applyNumberFormat="1" applyFont="1" applyBorder="1" applyAlignment="1">
      <alignment horizontal="center"/>
    </xf>
    <xf numFmtId="168" fontId="8" fillId="0" borderId="39" xfId="0" applyNumberFormat="1" applyFont="1" applyBorder="1" applyAlignment="1">
      <alignment horizontal="center"/>
    </xf>
    <xf numFmtId="168" fontId="7" fillId="9" borderId="37" xfId="0" applyNumberFormat="1" applyFont="1" applyFill="1" applyBorder="1" applyAlignment="1">
      <alignment horizontal="center"/>
    </xf>
    <xf numFmtId="168" fontId="8" fillId="9" borderId="37" xfId="0" applyNumberFormat="1" applyFont="1" applyFill="1" applyBorder="1" applyAlignment="1">
      <alignment horizontal="center"/>
    </xf>
    <xf numFmtId="168" fontId="8" fillId="9" borderId="29" xfId="0" applyNumberFormat="1" applyFont="1" applyFill="1" applyBorder="1" applyAlignment="1">
      <alignment horizontal="center"/>
    </xf>
    <xf numFmtId="0" fontId="7" fillId="9" borderId="40" xfId="0" applyFont="1" applyFill="1" applyBorder="1" applyAlignment="1">
      <alignment horizontal="left"/>
    </xf>
    <xf numFmtId="0" fontId="8" fillId="9" borderId="29" xfId="0" applyFont="1" applyFill="1" applyBorder="1"/>
    <xf numFmtId="0" fontId="7" fillId="0" borderId="78" xfId="0" applyFont="1" applyBorder="1" applyAlignment="1">
      <alignment horizontal="left" indent="1"/>
    </xf>
    <xf numFmtId="168" fontId="7" fillId="0" borderId="31" xfId="0" applyNumberFormat="1" applyFont="1" applyBorder="1"/>
    <xf numFmtId="168" fontId="8" fillId="0" borderId="31" xfId="0" applyNumberFormat="1" applyFont="1" applyBorder="1"/>
    <xf numFmtId="168" fontId="7" fillId="9" borderId="29" xfId="0" applyNumberFormat="1" applyFont="1" applyFill="1" applyBorder="1"/>
    <xf numFmtId="168" fontId="8" fillId="9" borderId="29" xfId="0" applyNumberFormat="1" applyFont="1" applyFill="1" applyBorder="1"/>
    <xf numFmtId="0" fontId="6" fillId="2" borderId="86" xfId="4" applyFont="1" applyFill="1" applyBorder="1" applyAlignment="1">
      <alignment horizontal="left" vertical="center" wrapText="1"/>
    </xf>
    <xf numFmtId="168" fontId="6" fillId="2" borderId="87" xfId="4" applyNumberFormat="1" applyFont="1" applyFill="1" applyBorder="1" applyAlignment="1">
      <alignment horizontal="right" vertical="center" wrapText="1"/>
    </xf>
    <xf numFmtId="168" fontId="6" fillId="2" borderId="88" xfId="4" applyNumberFormat="1" applyFont="1" applyFill="1" applyBorder="1" applyAlignment="1">
      <alignment horizontal="right" vertical="center" wrapText="1"/>
    </xf>
    <xf numFmtId="49" fontId="6" fillId="2" borderId="75" xfId="5" applyNumberFormat="1" applyFont="1" applyFill="1" applyBorder="1" applyAlignment="1">
      <alignment horizontal="center" vertical="center" wrapText="1"/>
    </xf>
    <xf numFmtId="0" fontId="7" fillId="3" borderId="3" xfId="5" applyFont="1" applyFill="1" applyBorder="1" applyAlignment="1">
      <alignment horizontal="left"/>
    </xf>
    <xf numFmtId="168" fontId="7" fillId="3" borderId="76" xfId="5" applyNumberFormat="1" applyFont="1" applyFill="1" applyBorder="1" applyAlignment="1">
      <alignment horizontal="center" vertical="center"/>
    </xf>
    <xf numFmtId="164" fontId="7" fillId="3" borderId="73" xfId="2" applyNumberFormat="1" applyFont="1" applyFill="1" applyBorder="1" applyAlignment="1">
      <alignment horizontal="center" vertical="center"/>
    </xf>
    <xf numFmtId="0" fontId="8" fillId="0" borderId="9" xfId="14" applyFont="1" applyBorder="1" applyAlignment="1">
      <alignment horizontal="left" indent="1"/>
    </xf>
    <xf numFmtId="168" fontId="8" fillId="0" borderId="5" xfId="12" applyNumberFormat="1" applyFont="1" applyFill="1" applyBorder="1" applyAlignment="1">
      <alignment horizontal="center" vertical="center"/>
    </xf>
    <xf numFmtId="164" fontId="8" fillId="0" borderId="77" xfId="2" applyNumberFormat="1" applyFont="1" applyFill="1" applyBorder="1" applyAlignment="1">
      <alignment horizontal="center"/>
    </xf>
    <xf numFmtId="0" fontId="71" fillId="0" borderId="9" xfId="14" applyFont="1" applyBorder="1" applyAlignment="1">
      <alignment horizontal="left" indent="2"/>
    </xf>
    <xf numFmtId="0" fontId="7" fillId="0" borderId="9" xfId="14" applyFont="1" applyBorder="1" applyAlignment="1">
      <alignment horizontal="left"/>
    </xf>
    <xf numFmtId="168" fontId="7" fillId="0" borderId="5" xfId="12" applyNumberFormat="1" applyFont="1" applyFill="1" applyBorder="1" applyAlignment="1">
      <alignment horizontal="center" vertical="center"/>
    </xf>
    <xf numFmtId="164" fontId="7" fillId="0" borderId="77" xfId="2" applyNumberFormat="1" applyFont="1" applyFill="1" applyBorder="1" applyAlignment="1">
      <alignment horizontal="center"/>
    </xf>
    <xf numFmtId="168" fontId="6" fillId="2" borderId="76" xfId="4" applyNumberFormat="1" applyFont="1" applyFill="1" applyBorder="1" applyAlignment="1">
      <alignment horizontal="center" vertical="center" wrapText="1"/>
    </xf>
    <xf numFmtId="164" fontId="6" fillId="2" borderId="73" xfId="2" applyNumberFormat="1" applyFont="1" applyFill="1" applyBorder="1" applyAlignment="1">
      <alignment horizontal="center" vertical="center" wrapText="1"/>
    </xf>
    <xf numFmtId="0" fontId="6" fillId="7" borderId="59" xfId="0" applyFont="1" applyFill="1" applyBorder="1" applyAlignment="1">
      <alignment horizontal="center" vertical="center" wrapText="1"/>
    </xf>
    <xf numFmtId="0" fontId="8" fillId="0" borderId="0" xfId="0" applyFont="1" applyFill="1" applyBorder="1" applyAlignment="1">
      <alignment horizontal="left" vertical="center"/>
    </xf>
    <xf numFmtId="166" fontId="8" fillId="0" borderId="0" xfId="0" applyNumberFormat="1" applyFont="1" applyBorder="1" applyAlignment="1">
      <alignment horizontal="center" vertical="center"/>
    </xf>
    <xf numFmtId="169" fontId="8" fillId="0" borderId="0" xfId="0" applyNumberFormat="1" applyFont="1" applyBorder="1" applyAlignment="1">
      <alignment horizontal="center" vertical="center"/>
    </xf>
    <xf numFmtId="169" fontId="7" fillId="0" borderId="0" xfId="1" applyNumberFormat="1" applyFont="1" applyFill="1" applyBorder="1" applyAlignment="1">
      <alignment horizontal="center" vertical="center"/>
    </xf>
    <xf numFmtId="0" fontId="8" fillId="0" borderId="0" xfId="0" applyFont="1" applyFill="1" applyBorder="1" applyAlignment="1">
      <alignment horizontal="left" vertical="center" wrapText="1"/>
    </xf>
    <xf numFmtId="166" fontId="8" fillId="0" borderId="0" xfId="1" applyNumberFormat="1" applyFont="1" applyBorder="1" applyAlignment="1">
      <alignment horizontal="center" vertical="center"/>
    </xf>
    <xf numFmtId="169" fontId="8" fillId="0" borderId="0" xfId="1" applyNumberFormat="1" applyFont="1" applyBorder="1" applyAlignment="1">
      <alignment horizontal="center" vertical="center"/>
    </xf>
    <xf numFmtId="0" fontId="8" fillId="0" borderId="39" xfId="0" applyFont="1" applyFill="1" applyBorder="1" applyAlignment="1">
      <alignment horizontal="left" vertical="center" wrapText="1"/>
    </xf>
    <xf numFmtId="166" fontId="8" fillId="0" borderId="39" xfId="1" applyNumberFormat="1" applyFont="1" applyBorder="1" applyAlignment="1">
      <alignment horizontal="center" vertical="center"/>
    </xf>
    <xf numFmtId="169" fontId="8" fillId="0" borderId="39" xfId="1" applyNumberFormat="1" applyFont="1" applyBorder="1" applyAlignment="1">
      <alignment horizontal="center" vertical="center"/>
    </xf>
    <xf numFmtId="169" fontId="7" fillId="0" borderId="39" xfId="1" applyNumberFormat="1" applyFont="1" applyFill="1" applyBorder="1" applyAlignment="1">
      <alignment horizontal="center" vertical="center"/>
    </xf>
    <xf numFmtId="166" fontId="6" fillId="7" borderId="62" xfId="1" applyNumberFormat="1" applyFont="1" applyFill="1" applyBorder="1" applyAlignment="1">
      <alignment horizontal="center" vertical="center" wrapText="1"/>
    </xf>
    <xf numFmtId="169" fontId="6" fillId="7" borderId="62" xfId="1" applyNumberFormat="1" applyFont="1" applyFill="1" applyBorder="1" applyAlignment="1">
      <alignment horizontal="center" vertical="center" wrapText="1"/>
    </xf>
    <xf numFmtId="43" fontId="3" fillId="0" borderId="0" xfId="1" applyFont="1" applyBorder="1" applyAlignment="1">
      <alignment horizontal="center" vertical="center"/>
    </xf>
    <xf numFmtId="0" fontId="28" fillId="0" borderId="90" xfId="0" applyFont="1" applyBorder="1" applyAlignment="1">
      <alignment horizontal="center" vertical="center"/>
    </xf>
    <xf numFmtId="0" fontId="28" fillId="0" borderId="0" xfId="0" applyFont="1" applyBorder="1" applyAlignment="1">
      <alignment horizontal="center" vertical="center"/>
    </xf>
    <xf numFmtId="0" fontId="72" fillId="7" borderId="62" xfId="0" applyFont="1" applyFill="1" applyBorder="1" applyAlignment="1">
      <alignment vertical="center"/>
    </xf>
    <xf numFmtId="0" fontId="6" fillId="7" borderId="62" xfId="0" applyFont="1" applyFill="1" applyBorder="1" applyAlignment="1">
      <alignment vertical="center"/>
    </xf>
    <xf numFmtId="0" fontId="6" fillId="7" borderId="75" xfId="0" applyFont="1" applyFill="1" applyBorder="1" applyAlignment="1">
      <alignment horizontal="center" vertical="center" wrapText="1"/>
    </xf>
    <xf numFmtId="43" fontId="10" fillId="14" borderId="100" xfId="1" applyFont="1" applyFill="1" applyBorder="1"/>
    <xf numFmtId="176" fontId="7" fillId="14" borderId="100" xfId="1" applyNumberFormat="1" applyFont="1" applyFill="1" applyBorder="1" applyAlignment="1">
      <alignment vertical="center"/>
    </xf>
    <xf numFmtId="0" fontId="8" fillId="14" borderId="0" xfId="0" applyFont="1" applyFill="1" applyBorder="1" applyAlignment="1">
      <alignment horizontal="left"/>
    </xf>
    <xf numFmtId="176" fontId="8" fillId="14" borderId="0" xfId="1" applyNumberFormat="1" applyFont="1" applyFill="1" applyBorder="1" applyAlignment="1">
      <alignment vertical="center"/>
    </xf>
    <xf numFmtId="43" fontId="8" fillId="14" borderId="0" xfId="1" applyFont="1" applyFill="1" applyBorder="1" applyAlignment="1">
      <alignment vertical="center"/>
    </xf>
    <xf numFmtId="0" fontId="7" fillId="14" borderId="101" xfId="0" applyFont="1" applyFill="1" applyBorder="1"/>
    <xf numFmtId="0" fontId="8" fillId="14" borderId="0" xfId="0" applyFont="1" applyFill="1" applyBorder="1" applyAlignment="1">
      <alignment horizontal="left" wrapText="1"/>
    </xf>
    <xf numFmtId="43" fontId="8" fillId="14" borderId="0" xfId="1" applyFont="1" applyFill="1" applyBorder="1" applyAlignment="1">
      <alignment horizontal="right" vertical="center"/>
    </xf>
    <xf numFmtId="176" fontId="8" fillId="14" borderId="0" xfId="1" applyNumberFormat="1" applyFont="1" applyFill="1" applyBorder="1" applyAlignment="1">
      <alignment horizontal="right" vertical="center"/>
    </xf>
    <xf numFmtId="0" fontId="6" fillId="7" borderId="0" xfId="0" applyFont="1" applyFill="1"/>
    <xf numFmtId="177" fontId="6" fillId="7" borderId="0" xfId="0" applyNumberFormat="1" applyFont="1" applyFill="1" applyBorder="1"/>
    <xf numFmtId="0" fontId="5" fillId="14" borderId="0" xfId="0" applyFont="1" applyFill="1" applyBorder="1" applyAlignment="1"/>
    <xf numFmtId="0" fontId="5" fillId="0" borderId="0" xfId="0" applyFont="1" applyFill="1" applyBorder="1" applyAlignment="1"/>
    <xf numFmtId="0" fontId="72" fillId="7" borderId="58" xfId="0" applyFont="1" applyFill="1" applyBorder="1" applyAlignment="1">
      <alignment vertical="center"/>
    </xf>
    <xf numFmtId="0" fontId="7" fillId="9" borderId="0" xfId="0" applyFont="1" applyFill="1" applyBorder="1" applyAlignment="1">
      <alignment horizontal="left" indent="1"/>
    </xf>
    <xf numFmtId="176" fontId="28" fillId="0" borderId="0" xfId="0" applyNumberFormat="1" applyFont="1" applyBorder="1" applyAlignment="1">
      <alignment horizontal="center" vertical="center"/>
    </xf>
    <xf numFmtId="176" fontId="72" fillId="7" borderId="58" xfId="0" applyNumberFormat="1" applyFont="1" applyFill="1" applyBorder="1" applyAlignment="1">
      <alignment horizontal="center" vertical="center" wrapText="1"/>
    </xf>
    <xf numFmtId="176" fontId="7" fillId="9" borderId="0" xfId="0" applyNumberFormat="1" applyFont="1" applyFill="1" applyBorder="1"/>
    <xf numFmtId="176" fontId="5" fillId="14" borderId="0" xfId="1" applyNumberFormat="1" applyFont="1" applyFill="1" applyBorder="1"/>
    <xf numFmtId="176" fontId="5" fillId="0" borderId="0" xfId="1" applyNumberFormat="1" applyFont="1" applyFill="1" applyBorder="1"/>
    <xf numFmtId="176" fontId="72" fillId="7" borderId="0" xfId="0" applyNumberFormat="1" applyFont="1" applyFill="1" applyBorder="1"/>
    <xf numFmtId="176" fontId="0" fillId="0" borderId="0" xfId="0" applyNumberFormat="1"/>
    <xf numFmtId="0" fontId="26" fillId="0" borderId="59" xfId="0" applyFont="1" applyBorder="1"/>
    <xf numFmtId="0" fontId="26" fillId="0" borderId="58" xfId="0" applyFont="1" applyBorder="1"/>
    <xf numFmtId="0" fontId="26" fillId="0" borderId="90" xfId="0" applyFont="1" applyBorder="1"/>
    <xf numFmtId="0" fontId="6" fillId="7" borderId="62" xfId="0" applyFont="1" applyFill="1" applyBorder="1" applyAlignment="1">
      <alignment horizontal="center" vertical="center" wrapText="1"/>
    </xf>
    <xf numFmtId="0" fontId="6" fillId="7" borderId="97" xfId="0" applyFont="1" applyFill="1" applyBorder="1" applyAlignment="1">
      <alignment horizontal="center" vertical="center" wrapText="1"/>
    </xf>
    <xf numFmtId="166" fontId="8" fillId="14" borderId="0" xfId="1" applyNumberFormat="1" applyFont="1" applyFill="1" applyBorder="1" applyAlignment="1">
      <alignment horizontal="left"/>
    </xf>
    <xf numFmtId="177" fontId="8" fillId="0" borderId="62" xfId="0" applyNumberFormat="1" applyFont="1" applyBorder="1"/>
    <xf numFmtId="177" fontId="8" fillId="0" borderId="97" xfId="0" applyNumberFormat="1" applyFont="1" applyBorder="1"/>
    <xf numFmtId="0" fontId="8" fillId="14" borderId="0" xfId="0" applyFont="1" applyFill="1" applyBorder="1" applyAlignment="1">
      <alignment horizontal="left" indent="1"/>
    </xf>
    <xf numFmtId="177" fontId="8" fillId="0" borderId="75" xfId="0" applyNumberFormat="1" applyFont="1" applyBorder="1"/>
    <xf numFmtId="177" fontId="8" fillId="0" borderId="91" xfId="0" applyNumberFormat="1" applyFont="1" applyBorder="1"/>
    <xf numFmtId="177" fontId="8" fillId="14" borderId="0" xfId="1" applyNumberFormat="1" applyFont="1" applyFill="1" applyBorder="1"/>
    <xf numFmtId="177" fontId="8" fillId="0" borderId="59" xfId="0" applyNumberFormat="1" applyFont="1" applyBorder="1"/>
    <xf numFmtId="177" fontId="8" fillId="0" borderId="102" xfId="0" applyNumberFormat="1" applyFont="1" applyBorder="1"/>
    <xf numFmtId="0" fontId="6" fillId="7" borderId="0" xfId="0" applyFont="1" applyFill="1" applyBorder="1"/>
    <xf numFmtId="0" fontId="5" fillId="14" borderId="0" xfId="0" applyFont="1" applyFill="1"/>
    <xf numFmtId="0" fontId="0" fillId="14" borderId="0" xfId="0" applyFill="1"/>
    <xf numFmtId="0" fontId="20" fillId="9" borderId="0" xfId="0" applyFont="1" applyFill="1" applyBorder="1" applyAlignment="1">
      <alignment horizontal="left" indent="1"/>
    </xf>
    <xf numFmtId="176" fontId="20" fillId="9" borderId="0" xfId="0" applyNumberFormat="1" applyFont="1" applyFill="1" applyBorder="1"/>
    <xf numFmtId="0" fontId="48" fillId="7" borderId="62" xfId="0" applyFont="1" applyFill="1" applyBorder="1" applyAlignment="1">
      <alignment horizontal="center" vertical="center" wrapText="1"/>
    </xf>
    <xf numFmtId="0" fontId="48" fillId="7" borderId="97" xfId="0" applyFont="1" applyFill="1" applyBorder="1" applyAlignment="1">
      <alignment horizontal="center" vertical="center" wrapText="1"/>
    </xf>
    <xf numFmtId="0" fontId="19" fillId="14" borderId="0" xfId="0" applyFont="1" applyFill="1" applyBorder="1" applyAlignment="1">
      <alignment horizontal="left"/>
    </xf>
    <xf numFmtId="177" fontId="19" fillId="0" borderId="75" xfId="0" applyNumberFormat="1" applyFont="1" applyBorder="1"/>
    <xf numFmtId="43" fontId="19" fillId="0" borderId="75" xfId="1" applyFont="1" applyBorder="1"/>
    <xf numFmtId="177" fontId="19" fillId="0" borderId="91" xfId="0" applyNumberFormat="1" applyFont="1" applyBorder="1"/>
    <xf numFmtId="0" fontId="19" fillId="14" borderId="103" xfId="0" applyFont="1" applyFill="1" applyBorder="1" applyAlignment="1">
      <alignment horizontal="left"/>
    </xf>
    <xf numFmtId="0" fontId="48" fillId="7" borderId="0" xfId="0" applyFont="1" applyFill="1" applyBorder="1"/>
    <xf numFmtId="177" fontId="48" fillId="7" borderId="0" xfId="0" applyNumberFormat="1" applyFont="1" applyFill="1" applyBorder="1"/>
    <xf numFmtId="0" fontId="76" fillId="0" borderId="0" xfId="0" applyFont="1"/>
    <xf numFmtId="169" fontId="3" fillId="0" borderId="31" xfId="0" applyNumberFormat="1" applyFont="1" applyBorder="1" applyAlignment="1">
      <alignment horizontal="center" vertical="center"/>
    </xf>
    <xf numFmtId="169" fontId="6" fillId="2" borderId="29" xfId="20" applyNumberFormat="1" applyFont="1" applyFill="1" applyBorder="1" applyAlignment="1">
      <alignment horizontal="center" vertical="center" wrapText="1"/>
    </xf>
    <xf numFmtId="0" fontId="19" fillId="9" borderId="29" xfId="0" applyFont="1" applyFill="1" applyBorder="1" applyAlignment="1">
      <alignment horizontal="center" vertical="center" wrapText="1"/>
    </xf>
    <xf numFmtId="3" fontId="79" fillId="9" borderId="29" xfId="0" applyNumberFormat="1" applyFont="1" applyFill="1" applyBorder="1" applyAlignment="1">
      <alignment horizontal="center" vertical="center"/>
    </xf>
    <xf numFmtId="0" fontId="70" fillId="0" borderId="29" xfId="4" applyFont="1" applyFill="1" applyBorder="1" applyAlignment="1">
      <alignment horizontal="center" vertical="center" wrapText="1"/>
    </xf>
    <xf numFmtId="0" fontId="78" fillId="0" borderId="29" xfId="4" applyFont="1" applyFill="1" applyBorder="1" applyAlignment="1">
      <alignment horizontal="center" vertical="center" wrapText="1"/>
    </xf>
    <xf numFmtId="0" fontId="78" fillId="0" borderId="29" xfId="4" applyFont="1" applyFill="1" applyBorder="1" applyAlignment="1">
      <alignment horizontal="center" vertical="center"/>
    </xf>
    <xf numFmtId="0" fontId="19" fillId="0" borderId="29" xfId="0" applyFont="1" applyFill="1" applyBorder="1" applyAlignment="1">
      <alignment horizontal="center" vertical="center" wrapText="1"/>
    </xf>
    <xf numFmtId="3" fontId="19" fillId="0" borderId="29" xfId="0" applyNumberFormat="1" applyFont="1" applyFill="1" applyBorder="1" applyAlignment="1">
      <alignment horizontal="center" vertical="center"/>
    </xf>
    <xf numFmtId="0" fontId="19" fillId="0" borderId="29" xfId="0" applyFont="1" applyBorder="1" applyAlignment="1">
      <alignment horizontal="center" vertical="center" wrapText="1"/>
    </xf>
    <xf numFmtId="0" fontId="70" fillId="9" borderId="29" xfId="4" applyFont="1" applyFill="1" applyBorder="1" applyAlignment="1">
      <alignment horizontal="center" vertical="center" wrapText="1"/>
    </xf>
    <xf numFmtId="0" fontId="78" fillId="9" borderId="29" xfId="4" applyFont="1" applyFill="1" applyBorder="1" applyAlignment="1">
      <alignment horizontal="center" vertical="center" wrapText="1"/>
    </xf>
    <xf numFmtId="0" fontId="78" fillId="9" borderId="29" xfId="4" applyFont="1" applyFill="1" applyBorder="1" applyAlignment="1">
      <alignment horizontal="center" vertical="center"/>
    </xf>
    <xf numFmtId="3" fontId="79" fillId="0" borderId="29" xfId="0" applyNumberFormat="1" applyFont="1" applyBorder="1" applyAlignment="1">
      <alignment horizontal="center" vertical="center"/>
    </xf>
    <xf numFmtId="3" fontId="78" fillId="9" borderId="29" xfId="4" applyNumberFormat="1" applyFont="1" applyFill="1" applyBorder="1" applyAlignment="1">
      <alignment horizontal="center" vertical="center" wrapText="1"/>
    </xf>
    <xf numFmtId="3" fontId="79" fillId="0" borderId="29" xfId="0" applyNumberFormat="1" applyFont="1" applyFill="1" applyBorder="1" applyAlignment="1">
      <alignment horizontal="center" vertical="center"/>
    </xf>
    <xf numFmtId="3" fontId="78" fillId="0" borderId="29" xfId="4" applyNumberFormat="1" applyFont="1" applyFill="1" applyBorder="1" applyAlignment="1">
      <alignment horizontal="center" vertical="center" wrapText="1"/>
    </xf>
    <xf numFmtId="0" fontId="19" fillId="9" borderId="29" xfId="0" applyFont="1" applyFill="1" applyBorder="1" applyAlignment="1">
      <alignment horizontal="center" vertical="center"/>
    </xf>
    <xf numFmtId="0" fontId="48" fillId="15" borderId="29" xfId="4" applyFont="1" applyFill="1" applyBorder="1" applyAlignment="1">
      <alignment horizontal="center" vertical="center" wrapText="1"/>
    </xf>
    <xf numFmtId="166" fontId="48" fillId="15" borderId="29" xfId="20" applyNumberFormat="1" applyFont="1" applyFill="1" applyBorder="1" applyAlignment="1">
      <alignment horizontal="center" vertical="center" wrapText="1"/>
    </xf>
    <xf numFmtId="3" fontId="48" fillId="15" borderId="29" xfId="4" applyNumberFormat="1" applyFont="1" applyFill="1" applyBorder="1" applyAlignment="1">
      <alignment horizontal="center" vertical="center" wrapText="1"/>
    </xf>
    <xf numFmtId="0" fontId="70" fillId="0" borderId="29" xfId="4" applyFont="1" applyFill="1" applyBorder="1" applyAlignment="1">
      <alignment horizontal="center" vertical="center"/>
    </xf>
    <xf numFmtId="168" fontId="70" fillId="0" borderId="29" xfId="4" applyNumberFormat="1" applyFont="1" applyFill="1" applyBorder="1" applyAlignment="1">
      <alignment horizontal="center" vertical="center"/>
    </xf>
    <xf numFmtId="0" fontId="70" fillId="9" borderId="29" xfId="4" applyFont="1" applyFill="1" applyBorder="1" applyAlignment="1">
      <alignment horizontal="center" vertical="center"/>
    </xf>
    <xf numFmtId="168" fontId="70" fillId="9" borderId="29" xfId="4" applyNumberFormat="1" applyFont="1" applyFill="1" applyBorder="1" applyAlignment="1">
      <alignment horizontal="center" vertical="center"/>
    </xf>
    <xf numFmtId="168" fontId="70" fillId="9" borderId="29" xfId="4" applyNumberFormat="1" applyFont="1" applyFill="1" applyBorder="1" applyAlignment="1">
      <alignment horizontal="center" vertical="center"/>
    </xf>
    <xf numFmtId="0" fontId="19" fillId="9" borderId="29" xfId="0" applyFont="1" applyFill="1" applyBorder="1" applyAlignment="1">
      <alignment horizontal="center" vertical="center" wrapText="1"/>
    </xf>
    <xf numFmtId="3" fontId="79" fillId="9" borderId="29" xfId="0" applyNumberFormat="1" applyFont="1" applyFill="1" applyBorder="1" applyAlignment="1">
      <alignment horizontal="center" vertical="center"/>
    </xf>
    <xf numFmtId="0" fontId="70" fillId="9" borderId="29" xfId="4" applyFont="1" applyFill="1" applyBorder="1" applyAlignment="1">
      <alignment horizontal="center" vertical="center"/>
    </xf>
    <xf numFmtId="0" fontId="70" fillId="9" borderId="29" xfId="4" applyFont="1" applyFill="1" applyBorder="1" applyAlignment="1">
      <alignment horizontal="center" vertical="center" wrapText="1"/>
    </xf>
    <xf numFmtId="0" fontId="78" fillId="9" borderId="29" xfId="4" applyFont="1" applyFill="1" applyBorder="1" applyAlignment="1">
      <alignment horizontal="center" vertical="center" wrapText="1"/>
    </xf>
    <xf numFmtId="0" fontId="78" fillId="9" borderId="29" xfId="4" applyFont="1" applyFill="1" applyBorder="1" applyAlignment="1">
      <alignment horizontal="center" vertical="center"/>
    </xf>
    <xf numFmtId="168" fontId="70" fillId="0" borderId="29" xfId="4" applyNumberFormat="1" applyFont="1" applyFill="1" applyBorder="1" applyAlignment="1">
      <alignment horizontal="center" vertical="center"/>
    </xf>
    <xf numFmtId="0" fontId="70" fillId="0" borderId="29" xfId="4" applyFont="1" applyFill="1" applyBorder="1" applyAlignment="1">
      <alignment horizontal="center" vertical="center"/>
    </xf>
    <xf numFmtId="0" fontId="70" fillId="0" borderId="29" xfId="4" applyFont="1" applyFill="1" applyBorder="1" applyAlignment="1">
      <alignment horizontal="center" vertical="center" wrapText="1"/>
    </xf>
    <xf numFmtId="0" fontId="78" fillId="0" borderId="29" xfId="4" applyFont="1" applyFill="1" applyBorder="1" applyAlignment="1">
      <alignment horizontal="center" vertical="center" wrapText="1"/>
    </xf>
    <xf numFmtId="0" fontId="14" fillId="0" borderId="0" xfId="0" applyFont="1" applyAlignment="1">
      <alignment horizontal="center"/>
    </xf>
    <xf numFmtId="0" fontId="70" fillId="14" borderId="29" xfId="4" applyFont="1" applyFill="1" applyBorder="1" applyAlignment="1">
      <alignment horizontal="center" vertical="center"/>
    </xf>
    <xf numFmtId="0" fontId="70" fillId="14" borderId="29" xfId="4" applyFont="1" applyFill="1" applyBorder="1" applyAlignment="1">
      <alignment horizontal="center" vertical="center" wrapText="1"/>
    </xf>
    <xf numFmtId="0" fontId="78" fillId="14" borderId="29" xfId="4" applyFont="1" applyFill="1" applyBorder="1" applyAlignment="1">
      <alignment horizontal="center" vertical="center" wrapText="1"/>
    </xf>
    <xf numFmtId="0" fontId="78" fillId="14" borderId="29" xfId="4" applyFont="1" applyFill="1" applyBorder="1" applyAlignment="1">
      <alignment horizontal="center" vertical="center"/>
    </xf>
    <xf numFmtId="0" fontId="19" fillId="14" borderId="29" xfId="0" applyFont="1" applyFill="1" applyBorder="1" applyAlignment="1">
      <alignment horizontal="center" vertical="center" wrapText="1"/>
    </xf>
    <xf numFmtId="3" fontId="78" fillId="14" borderId="29" xfId="4" applyNumberFormat="1" applyFont="1" applyFill="1" applyBorder="1" applyAlignment="1">
      <alignment horizontal="center" vertical="center" wrapText="1"/>
    </xf>
    <xf numFmtId="168" fontId="70" fillId="14" borderId="29" xfId="4" applyNumberFormat="1" applyFont="1" applyFill="1" applyBorder="1" applyAlignment="1">
      <alignment horizontal="center" vertical="center"/>
    </xf>
    <xf numFmtId="168" fontId="48" fillId="7" borderId="0" xfId="0" applyNumberFormat="1" applyFont="1" applyFill="1" applyAlignment="1">
      <alignment horizontal="center"/>
    </xf>
    <xf numFmtId="168" fontId="0" fillId="0" borderId="0" xfId="0" applyNumberFormat="1"/>
    <xf numFmtId="0" fontId="6" fillId="7" borderId="33" xfId="25" applyFont="1" applyFill="1" applyBorder="1" applyAlignment="1">
      <alignment horizontal="center" vertical="center" wrapText="1"/>
    </xf>
    <xf numFmtId="0" fontId="80" fillId="12" borderId="107" xfId="0" applyFont="1" applyFill="1" applyBorder="1" applyAlignment="1">
      <alignment horizontal="center" vertical="center" wrapText="1"/>
    </xf>
    <xf numFmtId="0" fontId="80" fillId="12" borderId="68" xfId="0" applyFont="1" applyFill="1" applyBorder="1" applyAlignment="1">
      <alignment horizontal="center" vertical="center" wrapText="1"/>
    </xf>
    <xf numFmtId="0" fontId="80" fillId="12" borderId="24" xfId="0" applyFont="1" applyFill="1" applyBorder="1" applyAlignment="1">
      <alignment horizontal="center" vertical="center" wrapText="1"/>
    </xf>
    <xf numFmtId="0" fontId="80" fillId="12" borderId="69" xfId="0" applyFont="1" applyFill="1" applyBorder="1" applyAlignment="1">
      <alignment horizontal="center" vertical="center" wrapText="1"/>
    </xf>
    <xf numFmtId="0" fontId="80" fillId="12" borderId="49" xfId="0" applyFont="1" applyFill="1" applyBorder="1" applyAlignment="1">
      <alignment horizontal="center" vertical="center" wrapText="1"/>
    </xf>
    <xf numFmtId="0" fontId="81" fillId="0" borderId="24" xfId="0" applyFont="1" applyFill="1" applyBorder="1" applyAlignment="1"/>
    <xf numFmtId="0" fontId="82" fillId="0" borderId="24" xfId="0" applyFont="1" applyFill="1" applyBorder="1" applyAlignment="1">
      <alignment horizontal="left" indent="2"/>
    </xf>
    <xf numFmtId="0" fontId="83" fillId="0" borderId="24" xfId="0" applyFont="1" applyFill="1" applyBorder="1" applyAlignment="1">
      <alignment horizontal="left" indent="2"/>
    </xf>
    <xf numFmtId="168" fontId="82" fillId="0" borderId="0" xfId="0" applyNumberFormat="1" applyFont="1" applyFill="1" applyBorder="1" applyAlignment="1"/>
    <xf numFmtId="168" fontId="82" fillId="0" borderId="0" xfId="0" applyNumberFormat="1" applyFont="1" applyFill="1" applyBorder="1" applyAlignment="1">
      <alignment horizontal="right"/>
    </xf>
    <xf numFmtId="4" fontId="83" fillId="0" borderId="0" xfId="1" applyNumberFormat="1" applyFont="1" applyFill="1" applyBorder="1" applyAlignment="1"/>
    <xf numFmtId="171" fontId="82" fillId="0" borderId="24" xfId="1" applyNumberFormat="1" applyFont="1" applyFill="1" applyBorder="1" applyAlignment="1"/>
    <xf numFmtId="0" fontId="84" fillId="14" borderId="24" xfId="0" applyFont="1" applyFill="1" applyBorder="1" applyAlignment="1"/>
    <xf numFmtId="0" fontId="82" fillId="14" borderId="24" xfId="0" applyFont="1" applyFill="1" applyBorder="1" applyAlignment="1">
      <alignment horizontal="left" indent="2"/>
    </xf>
    <xf numFmtId="172" fontId="82" fillId="0" borderId="0" xfId="1" applyNumberFormat="1" applyFont="1" applyFill="1" applyBorder="1" applyAlignment="1"/>
    <xf numFmtId="168" fontId="82" fillId="0" borderId="0" xfId="1" applyNumberFormat="1" applyFont="1" applyFill="1" applyBorder="1" applyAlignment="1"/>
    <xf numFmtId="4" fontId="82" fillId="0" borderId="0" xfId="1" applyNumberFormat="1" applyFont="1" applyFill="1" applyBorder="1" applyAlignment="1"/>
    <xf numFmtId="178" fontId="83" fillId="0" borderId="0" xfId="1" applyNumberFormat="1" applyFont="1" applyFill="1" applyBorder="1" applyAlignment="1">
      <alignment horizontal="right"/>
    </xf>
    <xf numFmtId="0" fontId="84" fillId="14" borderId="24" xfId="0" applyFont="1" applyFill="1" applyBorder="1" applyAlignment="1">
      <alignment wrapText="1"/>
    </xf>
    <xf numFmtId="0" fontId="82" fillId="14" borderId="24" xfId="0" applyFont="1" applyFill="1" applyBorder="1" applyAlignment="1">
      <alignment horizontal="left" vertical="center" indent="2"/>
    </xf>
    <xf numFmtId="168" fontId="82" fillId="14" borderId="0" xfId="0" applyNumberFormat="1" applyFont="1" applyFill="1" applyBorder="1" applyAlignment="1"/>
    <xf numFmtId="178" fontId="83" fillId="14" borderId="0" xfId="1" applyNumberFormat="1" applyFont="1" applyFill="1" applyBorder="1" applyAlignment="1">
      <alignment horizontal="right"/>
    </xf>
    <xf numFmtId="4" fontId="82" fillId="14" borderId="0" xfId="0" applyNumberFormat="1" applyFont="1" applyFill="1" applyBorder="1" applyAlignment="1"/>
    <xf numFmtId="0" fontId="81" fillId="14" borderId="24" xfId="0" applyFont="1" applyFill="1" applyBorder="1" applyAlignment="1">
      <alignment wrapText="1"/>
    </xf>
    <xf numFmtId="0" fontId="83" fillId="14" borderId="24" xfId="0" applyFont="1" applyFill="1" applyBorder="1" applyAlignment="1">
      <alignment horizontal="left" vertical="center" wrapText="1" indent="2"/>
    </xf>
    <xf numFmtId="0" fontId="83" fillId="14" borderId="24" xfId="0" applyFont="1" applyFill="1" applyBorder="1" applyAlignment="1">
      <alignment horizontal="left" vertical="center" indent="2"/>
    </xf>
    <xf numFmtId="168" fontId="82" fillId="14" borderId="0" xfId="0" applyNumberFormat="1" applyFont="1" applyFill="1" applyBorder="1" applyAlignment="1">
      <alignment vertical="center"/>
    </xf>
    <xf numFmtId="178" fontId="83" fillId="14" borderId="0" xfId="1" applyNumberFormat="1" applyFont="1" applyFill="1" applyBorder="1" applyAlignment="1">
      <alignment horizontal="right" vertical="center"/>
    </xf>
    <xf numFmtId="168" fontId="82" fillId="0" borderId="0" xfId="0" applyNumberFormat="1" applyFont="1" applyFill="1" applyBorder="1" applyAlignment="1">
      <alignment vertical="center"/>
    </xf>
    <xf numFmtId="4" fontId="83" fillId="14" borderId="0" xfId="0" applyNumberFormat="1" applyFont="1" applyFill="1" applyBorder="1" applyAlignment="1">
      <alignment vertical="center"/>
    </xf>
    <xf numFmtId="0" fontId="82" fillId="14" borderId="108" xfId="0" applyFont="1" applyFill="1" applyBorder="1" applyAlignment="1">
      <alignment horizontal="left" indent="2"/>
    </xf>
    <xf numFmtId="168" fontId="82" fillId="14" borderId="9" xfId="0" applyNumberFormat="1" applyFont="1" applyFill="1" applyBorder="1" applyAlignment="1"/>
    <xf numFmtId="0" fontId="84" fillId="0" borderId="24" xfId="0" applyFont="1" applyFill="1" applyBorder="1" applyAlignment="1"/>
    <xf numFmtId="0" fontId="82" fillId="14" borderId="109" xfId="0" applyFont="1" applyFill="1" applyBorder="1" applyAlignment="1">
      <alignment horizontal="left" indent="2"/>
    </xf>
    <xf numFmtId="168" fontId="82" fillId="0" borderId="9" xfId="0" applyNumberFormat="1" applyFont="1" applyFill="1" applyBorder="1" applyAlignment="1"/>
    <xf numFmtId="4" fontId="82" fillId="14" borderId="0" xfId="1" applyNumberFormat="1" applyFont="1" applyFill="1" applyBorder="1" applyAlignment="1"/>
    <xf numFmtId="0" fontId="84" fillId="0" borderId="24" xfId="0" applyFont="1" applyFill="1" applyBorder="1" applyAlignment="1">
      <alignment wrapText="1"/>
    </xf>
    <xf numFmtId="0" fontId="82" fillId="0" borderId="109" xfId="0" applyFont="1" applyFill="1" applyBorder="1" applyAlignment="1">
      <alignment horizontal="left" vertical="center" indent="2"/>
    </xf>
    <xf numFmtId="0" fontId="82" fillId="14" borderId="109" xfId="0" applyFont="1" applyFill="1" applyBorder="1" applyAlignment="1">
      <alignment horizontal="left" vertical="center" indent="2"/>
    </xf>
    <xf numFmtId="178" fontId="83" fillId="0" borderId="0" xfId="1" applyNumberFormat="1" applyFont="1" applyFill="1" applyBorder="1" applyAlignment="1">
      <alignment horizontal="right" vertical="center"/>
    </xf>
    <xf numFmtId="168" fontId="82" fillId="0" borderId="9" xfId="0" applyNumberFormat="1" applyFont="1" applyFill="1" applyBorder="1" applyAlignment="1">
      <alignment vertical="center"/>
    </xf>
    <xf numFmtId="4" fontId="82" fillId="0" borderId="91" xfId="1" applyNumberFormat="1" applyFont="1" applyFill="1" applyBorder="1" applyAlignment="1">
      <alignment vertical="center"/>
    </xf>
    <xf numFmtId="4" fontId="82" fillId="0" borderId="91" xfId="1" applyNumberFormat="1" applyFont="1" applyFill="1" applyBorder="1" applyAlignment="1"/>
    <xf numFmtId="0" fontId="82" fillId="0" borderId="109" xfId="0" applyFont="1" applyFill="1" applyBorder="1" applyAlignment="1">
      <alignment horizontal="left" indent="2"/>
    </xf>
    <xf numFmtId="4" fontId="82" fillId="14" borderId="91" xfId="1" applyNumberFormat="1" applyFont="1" applyFill="1" applyBorder="1" applyAlignment="1"/>
    <xf numFmtId="0" fontId="82" fillId="14" borderId="106" xfId="0" applyFont="1" applyFill="1" applyBorder="1" applyAlignment="1">
      <alignment horizontal="left" vertical="center" indent="2"/>
    </xf>
    <xf numFmtId="168" fontId="82" fillId="14" borderId="9" xfId="0" applyNumberFormat="1" applyFont="1" applyFill="1" applyBorder="1" applyAlignment="1">
      <alignment vertical="center"/>
    </xf>
    <xf numFmtId="4" fontId="82" fillId="14" borderId="91" xfId="1" applyNumberFormat="1" applyFont="1" applyFill="1" applyBorder="1" applyAlignment="1">
      <alignment vertical="center"/>
    </xf>
    <xf numFmtId="4" fontId="82" fillId="14" borderId="92" xfId="1" applyNumberFormat="1" applyFont="1" applyFill="1" applyBorder="1" applyAlignment="1"/>
    <xf numFmtId="4" fontId="82" fillId="14" borderId="60" xfId="1" applyNumberFormat="1" applyFont="1" applyFill="1" applyBorder="1" applyAlignment="1"/>
    <xf numFmtId="0" fontId="84" fillId="14" borderId="24" xfId="0" applyFont="1" applyFill="1" applyBorder="1" applyAlignment="1">
      <alignment vertical="center" wrapText="1"/>
    </xf>
    <xf numFmtId="0" fontId="82" fillId="14" borderId="26" xfId="0" applyFont="1" applyFill="1" applyBorder="1" applyAlignment="1">
      <alignment horizontal="left" vertical="center" wrapText="1" indent="2"/>
    </xf>
    <xf numFmtId="178" fontId="83" fillId="14" borderId="0" xfId="1" applyNumberFormat="1" applyFont="1" applyFill="1" applyBorder="1" applyAlignment="1">
      <alignment vertical="center"/>
    </xf>
    <xf numFmtId="4" fontId="82" fillId="14" borderId="0" xfId="1" applyNumberFormat="1" applyFont="1" applyFill="1" applyBorder="1" applyAlignment="1">
      <alignment vertical="center"/>
    </xf>
    <xf numFmtId="171" fontId="82" fillId="0" borderId="26" xfId="1" applyNumberFormat="1" applyFont="1" applyFill="1" applyBorder="1" applyAlignment="1"/>
    <xf numFmtId="0" fontId="80" fillId="12" borderId="24" xfId="0" applyFont="1" applyFill="1" applyBorder="1" applyAlignment="1">
      <alignment horizontal="center" vertical="center"/>
    </xf>
    <xf numFmtId="174" fontId="84" fillId="12" borderId="49" xfId="1" applyNumberFormat="1" applyFont="1" applyFill="1" applyBorder="1" applyAlignment="1">
      <alignment vertical="center"/>
    </xf>
    <xf numFmtId="168" fontId="80" fillId="12" borderId="22" xfId="1" applyNumberFormat="1" applyFont="1" applyFill="1" applyBorder="1" applyAlignment="1">
      <alignment horizontal="right" vertical="center"/>
    </xf>
    <xf numFmtId="168" fontId="80" fillId="12" borderId="25" xfId="1" applyNumberFormat="1" applyFont="1" applyFill="1" applyBorder="1" applyAlignment="1">
      <alignment horizontal="right" vertical="center"/>
    </xf>
    <xf numFmtId="168" fontId="80" fillId="12" borderId="27" xfId="1" applyNumberFormat="1" applyFont="1" applyFill="1" applyBorder="1" applyAlignment="1">
      <alignment horizontal="right" vertical="center"/>
    </xf>
    <xf numFmtId="179" fontId="80" fillId="12" borderId="25" xfId="1" applyNumberFormat="1" applyFont="1" applyFill="1" applyBorder="1" applyAlignment="1">
      <alignment horizontal="center" vertical="center"/>
    </xf>
    <xf numFmtId="174" fontId="84" fillId="12" borderId="24" xfId="1" applyNumberFormat="1" applyFont="1" applyFill="1" applyBorder="1" applyAlignment="1">
      <alignment horizontal="center" vertical="center"/>
    </xf>
    <xf numFmtId="168" fontId="80" fillId="12" borderId="0" xfId="1" applyNumberFormat="1" applyFont="1" applyFill="1" applyBorder="1" applyAlignment="1">
      <alignment horizontal="right" vertical="center"/>
    </xf>
    <xf numFmtId="0" fontId="80" fillId="12" borderId="26" xfId="0" applyFont="1" applyFill="1" applyBorder="1" applyAlignment="1">
      <alignment horizontal="center" vertical="center"/>
    </xf>
    <xf numFmtId="174" fontId="84" fillId="12" borderId="26" xfId="1" applyNumberFormat="1" applyFont="1" applyFill="1" applyBorder="1" applyAlignment="1">
      <alignment horizontal="center" vertical="center"/>
    </xf>
    <xf numFmtId="0" fontId="14" fillId="0" borderId="0" xfId="0" applyFont="1" applyAlignment="1">
      <alignment vertical="center" wrapText="1"/>
    </xf>
    <xf numFmtId="0" fontId="0" fillId="0" borderId="0" xfId="0" applyAlignment="1">
      <alignment vertical="center" wrapText="1"/>
    </xf>
    <xf numFmtId="0" fontId="85" fillId="0" borderId="0" xfId="0" applyFont="1" applyAlignment="1">
      <alignment vertical="center"/>
    </xf>
    <xf numFmtId="0" fontId="0" fillId="0" borderId="0" xfId="0" applyFont="1"/>
    <xf numFmtId="0" fontId="9" fillId="0" borderId="31" xfId="21" applyFont="1" applyFill="1" applyBorder="1" applyAlignment="1" applyProtection="1">
      <alignment horizontal="left" vertical="center"/>
    </xf>
    <xf numFmtId="174" fontId="9" fillId="0" borderId="31" xfId="22" applyNumberFormat="1" applyFont="1" applyFill="1" applyBorder="1"/>
    <xf numFmtId="164" fontId="9" fillId="0" borderId="31" xfId="2" applyNumberFormat="1" applyFont="1" applyFill="1" applyBorder="1"/>
    <xf numFmtId="164" fontId="9" fillId="0" borderId="28" xfId="22" applyNumberFormat="1" applyFont="1" applyFill="1" applyBorder="1"/>
    <xf numFmtId="0" fontId="9" fillId="0" borderId="31" xfId="23" applyFont="1" applyFill="1" applyBorder="1" applyAlignment="1" applyProtection="1"/>
    <xf numFmtId="174" fontId="9" fillId="0" borderId="28" xfId="22" applyNumberFormat="1" applyFont="1" applyFill="1" applyBorder="1"/>
    <xf numFmtId="164" fontId="9" fillId="0" borderId="28" xfId="2" applyNumberFormat="1" applyFont="1" applyFill="1" applyBorder="1"/>
    <xf numFmtId="49" fontId="9" fillId="0" borderId="31" xfId="22" applyNumberFormat="1" applyFont="1" applyFill="1" applyBorder="1" applyAlignment="1" applyProtection="1">
      <alignment horizontal="left"/>
    </xf>
    <xf numFmtId="174" fontId="9" fillId="0" borderId="28" xfId="22" applyNumberFormat="1" applyFont="1" applyFill="1" applyBorder="1" applyProtection="1"/>
    <xf numFmtId="164" fontId="9" fillId="0" borderId="28" xfId="2" applyNumberFormat="1" applyFont="1" applyFill="1" applyBorder="1" applyProtection="1"/>
    <xf numFmtId="164" fontId="9" fillId="0" borderId="28" xfId="22" applyNumberFormat="1" applyFont="1" applyFill="1" applyBorder="1" applyProtection="1"/>
    <xf numFmtId="43" fontId="9" fillId="0" borderId="28" xfId="1" applyFont="1" applyFill="1" applyBorder="1" applyProtection="1"/>
    <xf numFmtId="49" fontId="60" fillId="0" borderId="31" xfId="22" applyNumberFormat="1" applyFont="1" applyFill="1" applyBorder="1" applyAlignment="1" applyProtection="1">
      <alignment horizontal="left" indent="1"/>
    </xf>
    <xf numFmtId="174" fontId="60" fillId="0" borderId="28" xfId="22" applyNumberFormat="1" applyFont="1" applyFill="1" applyBorder="1" applyProtection="1"/>
    <xf numFmtId="164" fontId="60" fillId="0" borderId="28" xfId="2" applyNumberFormat="1" applyFont="1" applyFill="1" applyBorder="1" applyProtection="1"/>
    <xf numFmtId="164" fontId="60" fillId="0" borderId="28" xfId="22" applyNumberFormat="1" applyFont="1" applyFill="1" applyBorder="1" applyProtection="1"/>
    <xf numFmtId="43" fontId="60" fillId="0" borderId="28" xfId="1" applyFont="1" applyFill="1" applyBorder="1" applyProtection="1"/>
    <xf numFmtId="174" fontId="9" fillId="0" borderId="28" xfId="23" applyNumberFormat="1" applyFont="1" applyFill="1" applyBorder="1" applyProtection="1"/>
    <xf numFmtId="164" fontId="9" fillId="0" borderId="28" xfId="23" applyNumberFormat="1" applyFont="1" applyFill="1" applyBorder="1" applyProtection="1"/>
    <xf numFmtId="49" fontId="9" fillId="0" borderId="31" xfId="23" applyNumberFormat="1" applyFont="1" applyFill="1" applyBorder="1" applyAlignment="1" applyProtection="1">
      <alignment horizontal="left" indent="1"/>
    </xf>
    <xf numFmtId="49" fontId="60" fillId="0" borderId="31" xfId="21" applyNumberFormat="1" applyFont="1" applyFill="1" applyBorder="1" applyAlignment="1" applyProtection="1">
      <alignment horizontal="left" indent="2"/>
    </xf>
    <xf numFmtId="49" fontId="9" fillId="0" borderId="31" xfId="22" applyNumberFormat="1" applyFont="1" applyFill="1" applyBorder="1" applyAlignment="1" applyProtection="1">
      <alignment horizontal="left" indent="2"/>
    </xf>
    <xf numFmtId="0" fontId="9" fillId="0" borderId="31" xfId="23" applyFont="1" applyFill="1" applyBorder="1" applyAlignment="1" applyProtection="1">
      <alignment horizontal="left" indent="2"/>
    </xf>
    <xf numFmtId="164" fontId="61" fillId="0" borderId="28" xfId="2" applyNumberFormat="1" applyFont="1" applyFill="1" applyBorder="1" applyAlignment="1" applyProtection="1">
      <alignment vertical="center"/>
    </xf>
    <xf numFmtId="49" fontId="62" fillId="0" borderId="31" xfId="22" applyNumberFormat="1" applyFont="1" applyFill="1" applyBorder="1" applyAlignment="1" applyProtection="1">
      <alignment horizontal="left" indent="2"/>
    </xf>
    <xf numFmtId="174" fontId="62" fillId="0" borderId="28" xfId="22" applyNumberFormat="1" applyFont="1" applyFill="1" applyBorder="1" applyProtection="1"/>
    <xf numFmtId="164" fontId="62" fillId="0" borderId="28" xfId="2" applyNumberFormat="1" applyFont="1" applyFill="1" applyBorder="1" applyProtection="1"/>
    <xf numFmtId="164" fontId="62" fillId="0" borderId="28" xfId="22" applyNumberFormat="1" applyFont="1" applyFill="1" applyBorder="1" applyProtection="1"/>
    <xf numFmtId="49" fontId="9" fillId="0" borderId="31" xfId="22" applyNumberFormat="1" applyFont="1" applyFill="1" applyBorder="1"/>
    <xf numFmtId="49" fontId="9" fillId="0" borderId="31" xfId="22" applyNumberFormat="1" applyFont="1" applyFill="1" applyBorder="1" applyAlignment="1" applyProtection="1">
      <alignment horizontal="left" indent="1"/>
    </xf>
    <xf numFmtId="49" fontId="60" fillId="0" borderId="31" xfId="23" applyNumberFormat="1" applyFont="1" applyFill="1" applyBorder="1" applyAlignment="1" applyProtection="1">
      <alignment horizontal="left" indent="3"/>
    </xf>
    <xf numFmtId="49" fontId="9" fillId="0" borderId="31" xfId="22" applyNumberFormat="1" applyFont="1" applyFill="1" applyBorder="1" applyAlignment="1">
      <alignment horizontal="left" indent="1"/>
    </xf>
    <xf numFmtId="49" fontId="60" fillId="0" borderId="31" xfId="22" applyNumberFormat="1" applyFont="1" applyFill="1" applyBorder="1" applyAlignment="1">
      <alignment horizontal="left" indent="2"/>
    </xf>
    <xf numFmtId="49" fontId="9" fillId="0" borderId="31" xfId="22" applyNumberFormat="1" applyFont="1" applyFill="1" applyBorder="1" applyAlignment="1" applyProtection="1"/>
    <xf numFmtId="49" fontId="60" fillId="0" borderId="31" xfId="22" applyNumberFormat="1" applyFont="1" applyFill="1" applyBorder="1" applyAlignment="1" applyProtection="1">
      <alignment horizontal="left"/>
    </xf>
    <xf numFmtId="164" fontId="60" fillId="0" borderId="28" xfId="2" applyNumberFormat="1" applyFont="1" applyFill="1" applyBorder="1" applyAlignment="1" applyProtection="1">
      <alignment vertical="center"/>
    </xf>
    <xf numFmtId="49" fontId="9" fillId="9" borderId="29" xfId="22" applyNumberFormat="1" applyFont="1" applyFill="1" applyBorder="1" applyAlignment="1" applyProtection="1">
      <alignment horizontal="left" vertical="center"/>
    </xf>
    <xf numFmtId="164" fontId="9" fillId="9" borderId="38" xfId="2" applyNumberFormat="1" applyFont="1" applyFill="1" applyBorder="1" applyAlignment="1" applyProtection="1">
      <alignment vertical="center"/>
    </xf>
    <xf numFmtId="49" fontId="60" fillId="0" borderId="31" xfId="22" applyNumberFormat="1" applyFont="1" applyFill="1" applyBorder="1" applyAlignment="1" applyProtection="1">
      <alignment horizontal="left" vertical="center"/>
    </xf>
    <xf numFmtId="49" fontId="9" fillId="9" borderId="29" xfId="21" applyNumberFormat="1" applyFont="1" applyFill="1" applyBorder="1" applyAlignment="1" applyProtection="1">
      <alignment horizontal="left" vertical="center"/>
    </xf>
    <xf numFmtId="0" fontId="3" fillId="0" borderId="78" xfId="0" applyFont="1" applyBorder="1" applyAlignment="1">
      <alignment vertical="center" wrapText="1"/>
    </xf>
    <xf numFmtId="10" fontId="3" fillId="0" borderId="31" xfId="27" applyNumberFormat="1" applyFont="1" applyFill="1" applyBorder="1" applyAlignment="1">
      <alignment vertical="center"/>
    </xf>
    <xf numFmtId="169" fontId="3" fillId="0" borderId="31" xfId="1" applyNumberFormat="1" applyFont="1" applyFill="1" applyBorder="1" applyAlignment="1">
      <alignment vertical="center"/>
    </xf>
    <xf numFmtId="0" fontId="10" fillId="9" borderId="40" xfId="5" applyFont="1" applyFill="1" applyBorder="1" applyAlignment="1">
      <alignment horizontal="center" vertical="center"/>
    </xf>
    <xf numFmtId="174" fontId="10" fillId="9" borderId="29" xfId="5" applyNumberFormat="1" applyFont="1" applyFill="1" applyBorder="1" applyAlignment="1">
      <alignment vertical="center"/>
    </xf>
    <xf numFmtId="10" fontId="10" fillId="9" borderId="29" xfId="27" applyNumberFormat="1" applyFont="1" applyFill="1" applyBorder="1" applyAlignment="1">
      <alignment vertical="center"/>
    </xf>
    <xf numFmtId="0" fontId="6" fillId="7" borderId="29" xfId="0" applyFont="1" applyFill="1" applyBorder="1" applyAlignment="1">
      <alignment horizontal="center"/>
    </xf>
    <xf numFmtId="0" fontId="8" fillId="0" borderId="31" xfId="0" applyFont="1" applyBorder="1"/>
    <xf numFmtId="174" fontId="8" fillId="0" borderId="31" xfId="0" applyNumberFormat="1" applyFont="1" applyBorder="1"/>
    <xf numFmtId="174" fontId="8" fillId="0" borderId="28" xfId="0" applyNumberFormat="1" applyFont="1" applyBorder="1"/>
    <xf numFmtId="0" fontId="8" fillId="0" borderId="31" xfId="0" applyFont="1" applyBorder="1" applyAlignment="1">
      <alignment horizontal="right"/>
    </xf>
    <xf numFmtId="169" fontId="8" fillId="0" borderId="28" xfId="0" applyNumberFormat="1" applyFont="1" applyBorder="1"/>
    <xf numFmtId="0" fontId="7" fillId="9" borderId="29" xfId="0" applyFont="1" applyFill="1" applyBorder="1"/>
    <xf numFmtId="174" fontId="7" fillId="9" borderId="29" xfId="0" applyNumberFormat="1" applyFont="1" applyFill="1" applyBorder="1"/>
    <xf numFmtId="0" fontId="87" fillId="0" borderId="0" xfId="0" applyFont="1" applyBorder="1" applyAlignment="1">
      <alignment horizontal="left"/>
    </xf>
    <xf numFmtId="43" fontId="60" fillId="0" borderId="31" xfId="1" applyFont="1" applyFill="1" applyBorder="1" applyAlignment="1" applyProtection="1">
      <alignment horizontal="right"/>
    </xf>
    <xf numFmtId="174" fontId="10" fillId="9" borderId="29" xfId="25" applyNumberFormat="1" applyFont="1" applyFill="1" applyBorder="1" applyAlignment="1">
      <alignment horizontal="right" vertical="center"/>
    </xf>
    <xf numFmtId="164" fontId="10" fillId="9" borderId="29" xfId="8" applyNumberFormat="1" applyFont="1" applyFill="1" applyBorder="1" applyAlignment="1">
      <alignment horizontal="right" vertical="center"/>
    </xf>
    <xf numFmtId="164" fontId="10" fillId="9" borderId="29" xfId="26" applyNumberFormat="1" applyFont="1" applyFill="1" applyBorder="1" applyAlignment="1">
      <alignment horizontal="right" vertical="center"/>
    </xf>
    <xf numFmtId="164" fontId="9" fillId="0" borderId="31" xfId="0" applyNumberFormat="1" applyFont="1" applyFill="1" applyBorder="1" applyAlignment="1" applyProtection="1">
      <alignment horizontal="right"/>
    </xf>
    <xf numFmtId="43" fontId="8" fillId="0" borderId="0" xfId="1" applyFont="1" applyBorder="1"/>
    <xf numFmtId="10" fontId="9" fillId="0" borderId="31" xfId="0" applyNumberFormat="1" applyFont="1" applyFill="1" applyBorder="1" applyAlignment="1" applyProtection="1">
      <alignment horizontal="right"/>
    </xf>
    <xf numFmtId="0" fontId="0" fillId="0" borderId="0" xfId="0" applyAlignment="1">
      <alignment horizontal="center"/>
    </xf>
    <xf numFmtId="0" fontId="13" fillId="7" borderId="0" xfId="0" applyFont="1" applyFill="1" applyAlignment="1">
      <alignment horizontal="center"/>
    </xf>
    <xf numFmtId="0" fontId="0" fillId="0" borderId="74" xfId="0" applyBorder="1"/>
    <xf numFmtId="168" fontId="7" fillId="3" borderId="0" xfId="1" applyNumberFormat="1" applyFont="1" applyFill="1" applyBorder="1" applyAlignment="1">
      <alignment horizontal="right"/>
    </xf>
    <xf numFmtId="168" fontId="3" fillId="0" borderId="0" xfId="1" applyNumberFormat="1" applyFont="1" applyBorder="1" applyAlignment="1">
      <alignment horizontal="right"/>
    </xf>
    <xf numFmtId="168" fontId="6" fillId="2" borderId="9" xfId="1" applyNumberFormat="1" applyFont="1" applyFill="1" applyBorder="1" applyAlignment="1">
      <alignment horizontal="right" vertical="center" wrapText="1"/>
    </xf>
    <xf numFmtId="169" fontId="10" fillId="0" borderId="0" xfId="1" applyNumberFormat="1" applyFont="1" applyBorder="1"/>
    <xf numFmtId="0" fontId="0" fillId="16" borderId="0" xfId="0" applyFill="1" applyBorder="1"/>
    <xf numFmtId="168" fontId="0" fillId="16" borderId="0" xfId="1" applyNumberFormat="1" applyFont="1" applyFill="1" applyBorder="1"/>
    <xf numFmtId="0" fontId="0" fillId="16" borderId="0" xfId="0" applyFill="1"/>
    <xf numFmtId="168" fontId="0" fillId="16" borderId="0" xfId="1" applyNumberFormat="1" applyFont="1" applyFill="1"/>
    <xf numFmtId="0" fontId="7" fillId="0" borderId="0" xfId="0" applyFont="1" applyAlignment="1">
      <alignment horizontal="left" indent="1"/>
    </xf>
    <xf numFmtId="174" fontId="7" fillId="0" borderId="0" xfId="0" applyNumberFormat="1" applyFont="1" applyFill="1" applyBorder="1"/>
    <xf numFmtId="0" fontId="7" fillId="0" borderId="0" xfId="0" applyFont="1" applyFill="1" applyAlignment="1">
      <alignment horizontal="left" indent="1"/>
    </xf>
    <xf numFmtId="174" fontId="7" fillId="0" borderId="0" xfId="0" applyNumberFormat="1" applyFont="1" applyFill="1"/>
    <xf numFmtId="0" fontId="0" fillId="0" borderId="0" xfId="0" applyAlignment="1">
      <alignment horizontal="left" indent="1"/>
    </xf>
    <xf numFmtId="169" fontId="0" fillId="0" borderId="0" xfId="1" applyNumberFormat="1" applyFont="1"/>
    <xf numFmtId="0" fontId="88" fillId="0" borderId="0" xfId="0" applyFont="1" applyAlignment="1">
      <alignment horizontal="left" indent="1"/>
    </xf>
    <xf numFmtId="0" fontId="14" fillId="0" borderId="12" xfId="0" applyFont="1" applyBorder="1"/>
    <xf numFmtId="169" fontId="14" fillId="0" borderId="12" xfId="1" applyNumberFormat="1" applyFont="1" applyBorder="1"/>
    <xf numFmtId="164" fontId="14" fillId="0" borderId="12" xfId="2" applyNumberFormat="1" applyFont="1" applyBorder="1"/>
    <xf numFmtId="169" fontId="0" fillId="0" borderId="74" xfId="1" applyNumberFormat="1" applyFont="1" applyBorder="1"/>
    <xf numFmtId="0" fontId="14" fillId="0" borderId="0" xfId="0" applyFont="1" applyAlignment="1"/>
    <xf numFmtId="0" fontId="89" fillId="3" borderId="15" xfId="5" applyFont="1" applyFill="1" applyBorder="1" applyAlignment="1">
      <alignment horizontal="left" wrapText="1"/>
    </xf>
    <xf numFmtId="37" fontId="89" fillId="3" borderId="15" xfId="1" applyNumberFormat="1" applyFont="1" applyFill="1" applyBorder="1" applyAlignment="1">
      <alignment horizontal="center" vertical="center" wrapText="1"/>
    </xf>
    <xf numFmtId="164" fontId="89" fillId="3" borderId="15" xfId="2" applyNumberFormat="1" applyFont="1" applyFill="1" applyBorder="1" applyAlignment="1">
      <alignment horizontal="center" vertical="center" wrapText="1"/>
    </xf>
    <xf numFmtId="174" fontId="89" fillId="3" borderId="15" xfId="1" applyNumberFormat="1" applyFont="1" applyFill="1" applyBorder="1" applyAlignment="1">
      <alignment horizontal="center" vertical="center" wrapText="1"/>
    </xf>
    <xf numFmtId="0" fontId="87" fillId="0" borderId="16" xfId="0" applyFont="1" applyBorder="1" applyAlignment="1">
      <alignment horizontal="left" wrapText="1" indent="1"/>
    </xf>
    <xf numFmtId="0" fontId="87" fillId="0" borderId="17" xfId="0" applyFont="1" applyBorder="1" applyAlignment="1">
      <alignment horizontal="left" wrapText="1" indent="1"/>
    </xf>
    <xf numFmtId="0" fontId="89" fillId="3" borderId="11" xfId="5" applyFont="1" applyFill="1" applyBorder="1" applyAlignment="1">
      <alignment horizontal="left" wrapText="1"/>
    </xf>
    <xf numFmtId="0" fontId="87" fillId="0" borderId="16" xfId="0" applyFont="1" applyBorder="1" applyAlignment="1">
      <alignment horizontal="left" vertical="center" wrapText="1" indent="1"/>
    </xf>
    <xf numFmtId="0" fontId="87" fillId="0" borderId="18" xfId="0" applyFont="1" applyBorder="1" applyAlignment="1">
      <alignment horizontal="left" vertical="center" wrapText="1" indent="1"/>
    </xf>
    <xf numFmtId="0" fontId="87" fillId="0" borderId="17" xfId="0" applyFont="1" applyBorder="1" applyAlignment="1">
      <alignment horizontal="left" vertical="center" wrapText="1" indent="1"/>
    </xf>
    <xf numFmtId="0" fontId="87" fillId="0" borderId="9" xfId="0" applyFont="1" applyBorder="1" applyAlignment="1">
      <alignment horizontal="left" wrapText="1" indent="1"/>
    </xf>
    <xf numFmtId="0" fontId="87" fillId="0" borderId="18" xfId="0" applyFont="1" applyBorder="1" applyAlignment="1">
      <alignment horizontal="left" wrapText="1" indent="1"/>
    </xf>
    <xf numFmtId="0" fontId="90" fillId="7" borderId="9" xfId="0" applyFont="1" applyFill="1" applyBorder="1" applyAlignment="1">
      <alignment horizontal="left" wrapText="1"/>
    </xf>
    <xf numFmtId="37" fontId="87" fillId="0" borderId="0" xfId="1" applyNumberFormat="1" applyFont="1" applyAlignment="1">
      <alignment horizontal="center" vertical="center"/>
    </xf>
    <xf numFmtId="164" fontId="87" fillId="0" borderId="0" xfId="2" applyNumberFormat="1" applyFont="1" applyAlignment="1">
      <alignment horizontal="center" vertical="center"/>
    </xf>
    <xf numFmtId="174" fontId="87" fillId="0" borderId="0" xfId="1" applyNumberFormat="1" applyFont="1" applyAlignment="1">
      <alignment horizontal="center" vertical="center"/>
    </xf>
    <xf numFmtId="164" fontId="90" fillId="7" borderId="0" xfId="2" applyNumberFormat="1" applyFont="1" applyFill="1" applyAlignment="1">
      <alignment horizontal="center" vertical="center"/>
    </xf>
    <xf numFmtId="174" fontId="90" fillId="7" borderId="0" xfId="1" applyNumberFormat="1" applyFont="1" applyFill="1" applyAlignment="1">
      <alignment horizontal="center" vertical="center"/>
    </xf>
    <xf numFmtId="37" fontId="90" fillId="7" borderId="0" xfId="1" applyNumberFormat="1" applyFont="1" applyFill="1" applyAlignment="1">
      <alignment horizontal="center" vertical="center"/>
    </xf>
    <xf numFmtId="169" fontId="9" fillId="0" borderId="28" xfId="1" applyNumberFormat="1" applyFont="1" applyFill="1" applyBorder="1"/>
    <xf numFmtId="169" fontId="9" fillId="0" borderId="28" xfId="1" applyNumberFormat="1" applyFont="1" applyFill="1" applyBorder="1" applyProtection="1"/>
    <xf numFmtId="169" fontId="60" fillId="0" borderId="28" xfId="1" applyNumberFormat="1" applyFont="1" applyFill="1" applyBorder="1" applyProtection="1"/>
    <xf numFmtId="169" fontId="61" fillId="0" borderId="28" xfId="1" applyNumberFormat="1" applyFont="1" applyFill="1" applyBorder="1" applyAlignment="1" applyProtection="1">
      <alignment vertical="center"/>
    </xf>
    <xf numFmtId="169" fontId="62" fillId="0" borderId="28" xfId="1" applyNumberFormat="1" applyFont="1" applyFill="1" applyBorder="1" applyProtection="1"/>
    <xf numFmtId="169" fontId="60" fillId="0" borderId="31" xfId="1" applyNumberFormat="1" applyFont="1" applyFill="1" applyBorder="1" applyAlignment="1" applyProtection="1">
      <alignment vertical="center"/>
    </xf>
    <xf numFmtId="169" fontId="60" fillId="0" borderId="28" xfId="1" applyNumberFormat="1" applyFont="1" applyFill="1" applyBorder="1" applyAlignment="1" applyProtection="1">
      <alignment vertical="center"/>
    </xf>
    <xf numFmtId="169" fontId="9" fillId="9" borderId="38" xfId="1" applyNumberFormat="1" applyFont="1" applyFill="1" applyBorder="1" applyAlignment="1" applyProtection="1">
      <alignment vertical="center"/>
    </xf>
    <xf numFmtId="164" fontId="80" fillId="12" borderId="25" xfId="2" applyNumberFormat="1" applyFont="1" applyFill="1" applyBorder="1" applyAlignment="1">
      <alignment horizontal="right" vertical="center"/>
    </xf>
    <xf numFmtId="164" fontId="80" fillId="12" borderId="25" xfId="0" applyNumberFormat="1" applyFont="1" applyFill="1" applyBorder="1" applyAlignment="1">
      <alignment horizontal="right" vertical="center"/>
    </xf>
    <xf numFmtId="0" fontId="6" fillId="7" borderId="62" xfId="0" applyFont="1" applyFill="1" applyBorder="1" applyAlignment="1">
      <alignment horizontal="center" vertical="center"/>
    </xf>
    <xf numFmtId="0" fontId="48" fillId="7" borderId="62" xfId="0" applyFont="1" applyFill="1" applyBorder="1" applyAlignment="1">
      <alignment horizontal="center" vertical="center"/>
    </xf>
    <xf numFmtId="0" fontId="3" fillId="0" borderId="35" xfId="0" applyFont="1" applyBorder="1"/>
    <xf numFmtId="0" fontId="3" fillId="0" borderId="78" xfId="0" applyFont="1" applyBorder="1"/>
    <xf numFmtId="0" fontId="6" fillId="2" borderId="40" xfId="4" applyFont="1" applyFill="1" applyBorder="1" applyAlignment="1">
      <alignment horizontal="center" vertical="center" wrapText="1"/>
    </xf>
    <xf numFmtId="0" fontId="3" fillId="0" borderId="41" xfId="0" applyFont="1" applyBorder="1"/>
    <xf numFmtId="168" fontId="20" fillId="3" borderId="8" xfId="2" applyNumberFormat="1" applyFont="1" applyFill="1" applyBorder="1" applyAlignment="1">
      <alignment horizontal="center" vertical="center"/>
    </xf>
    <xf numFmtId="168" fontId="19" fillId="0" borderId="0" xfId="2" applyNumberFormat="1" applyFont="1" applyBorder="1" applyAlignment="1">
      <alignment horizontal="center" vertical="center"/>
    </xf>
    <xf numFmtId="168" fontId="20" fillId="3" borderId="12" xfId="2" applyNumberFormat="1" applyFont="1" applyFill="1" applyBorder="1" applyAlignment="1">
      <alignment horizontal="center" vertical="center"/>
    </xf>
    <xf numFmtId="168" fontId="48" fillId="2" borderId="4" xfId="2" applyNumberFormat="1" applyFont="1" applyFill="1" applyBorder="1" applyAlignment="1">
      <alignment horizontal="center" vertical="center" wrapText="1"/>
    </xf>
    <xf numFmtId="0" fontId="14" fillId="0" borderId="0" xfId="0" applyFont="1" applyAlignment="1">
      <alignment horizontal="center" wrapText="1"/>
    </xf>
    <xf numFmtId="0" fontId="14" fillId="0" borderId="0" xfId="0" applyFont="1" applyAlignment="1">
      <alignment horizontal="center" vertical="center" wrapText="1"/>
    </xf>
    <xf numFmtId="0" fontId="56" fillId="0" borderId="0" xfId="0" applyFont="1" applyAlignment="1">
      <alignment horizontal="left" vertical="center" wrapText="1"/>
    </xf>
    <xf numFmtId="0" fontId="20" fillId="0" borderId="0" xfId="0" applyFont="1" applyAlignment="1">
      <alignment horizontal="center" vertical="center" wrapText="1"/>
    </xf>
    <xf numFmtId="0" fontId="56" fillId="0" borderId="0" xfId="0" applyFont="1" applyAlignment="1">
      <alignment horizontal="left" vertical="center"/>
    </xf>
    <xf numFmtId="0" fontId="20" fillId="0" borderId="0" xfId="0" applyFont="1" applyAlignment="1">
      <alignment horizontal="center"/>
    </xf>
    <xf numFmtId="0" fontId="19" fillId="0" borderId="0" xfId="0" applyFont="1" applyAlignment="1">
      <alignment horizontal="center"/>
    </xf>
    <xf numFmtId="0" fontId="73" fillId="0" borderId="0" xfId="0" applyFont="1" applyAlignment="1">
      <alignment horizontal="center"/>
    </xf>
    <xf numFmtId="0" fontId="74" fillId="0" borderId="0" xfId="0" applyFont="1" applyAlignment="1">
      <alignment horizontal="center"/>
    </xf>
    <xf numFmtId="0" fontId="56" fillId="0" borderId="34" xfId="0" applyFont="1" applyBorder="1" applyAlignment="1">
      <alignment horizontal="left" vertical="center" wrapText="1"/>
    </xf>
    <xf numFmtId="0" fontId="20" fillId="0" borderId="0" xfId="0" applyFont="1" applyAlignment="1">
      <alignment horizontal="center" wrapText="1"/>
    </xf>
    <xf numFmtId="0" fontId="25" fillId="7" borderId="28" xfId="20" applyNumberFormat="1" applyFont="1" applyFill="1" applyBorder="1" applyAlignment="1">
      <alignment horizontal="center" vertical="center" wrapText="1"/>
    </xf>
    <xf numFmtId="0" fontId="25" fillId="7" borderId="30" xfId="20" applyNumberFormat="1" applyFont="1" applyFill="1" applyBorder="1" applyAlignment="1">
      <alignment horizontal="center" vertical="center" wrapText="1"/>
    </xf>
    <xf numFmtId="169" fontId="25" fillId="7" borderId="29" xfId="20" applyNumberFormat="1" applyFont="1" applyFill="1" applyBorder="1" applyAlignment="1">
      <alignment horizontal="center" vertical="center" wrapText="1"/>
    </xf>
    <xf numFmtId="0" fontId="75" fillId="0" borderId="34" xfId="0" applyFont="1" applyBorder="1" applyAlignment="1">
      <alignment horizontal="left" vertical="center" wrapText="1"/>
    </xf>
    <xf numFmtId="0" fontId="24" fillId="0" borderId="0" xfId="0" applyFont="1" applyAlignment="1">
      <alignment horizontal="center" wrapText="1"/>
    </xf>
    <xf numFmtId="0" fontId="24" fillId="0" borderId="0" xfId="0" applyFont="1" applyAlignment="1">
      <alignment horizontal="center"/>
    </xf>
    <xf numFmtId="0" fontId="77" fillId="0" borderId="0" xfId="0" applyFont="1" applyAlignment="1">
      <alignment horizontal="center"/>
    </xf>
    <xf numFmtId="0" fontId="25" fillId="7" borderId="29" xfId="0" applyFont="1" applyFill="1" applyBorder="1" applyAlignment="1">
      <alignment horizontal="center" vertical="center"/>
    </xf>
    <xf numFmtId="0" fontId="25" fillId="7" borderId="35" xfId="0" applyFont="1" applyFill="1" applyBorder="1" applyAlignment="1">
      <alignment horizontal="center" vertical="center" wrapText="1"/>
    </xf>
    <xf numFmtId="0" fontId="25" fillId="7" borderId="36" xfId="0" applyFont="1" applyFill="1" applyBorder="1" applyAlignment="1">
      <alignment horizontal="center" vertical="center" wrapText="1"/>
    </xf>
    <xf numFmtId="0" fontId="24" fillId="0" borderId="34" xfId="0" applyFont="1" applyBorder="1" applyAlignment="1">
      <alignment horizontal="left" vertical="center" wrapText="1"/>
    </xf>
    <xf numFmtId="0" fontId="23" fillId="0" borderId="0" xfId="0" applyFont="1" applyAlignment="1">
      <alignment horizontal="center" wrapText="1"/>
    </xf>
    <xf numFmtId="0" fontId="23" fillId="0" borderId="0" xfId="0" applyFont="1" applyAlignment="1">
      <alignment horizontal="center"/>
    </xf>
    <xf numFmtId="0" fontId="22" fillId="0" borderId="0" xfId="0" applyFont="1" applyAlignment="1">
      <alignment horizontal="center"/>
    </xf>
    <xf numFmtId="0" fontId="24" fillId="0" borderId="0" xfId="0" applyFont="1" applyAlignment="1">
      <alignment horizontal="left" vertical="center"/>
    </xf>
    <xf numFmtId="0" fontId="24" fillId="0" borderId="34" xfId="0" applyFont="1" applyBorder="1" applyAlignment="1">
      <alignment horizontal="left" vertical="center"/>
    </xf>
    <xf numFmtId="0" fontId="25" fillId="7" borderId="40" xfId="0" applyFont="1" applyFill="1" applyBorder="1" applyAlignment="1">
      <alignment horizontal="center" vertical="center"/>
    </xf>
    <xf numFmtId="0" fontId="25" fillId="7" borderId="38" xfId="0" applyFont="1" applyFill="1" applyBorder="1" applyAlignment="1">
      <alignment horizontal="center" vertical="center"/>
    </xf>
    <xf numFmtId="0" fontId="25" fillId="7" borderId="41" xfId="0" applyFont="1" applyFill="1" applyBorder="1" applyAlignment="1">
      <alignment horizontal="center" vertical="center"/>
    </xf>
    <xf numFmtId="0" fontId="25" fillId="7" borderId="30" xfId="0" applyFont="1" applyFill="1" applyBorder="1" applyAlignment="1">
      <alignment horizontal="center" vertical="center"/>
    </xf>
    <xf numFmtId="0" fontId="25" fillId="7" borderId="29" xfId="0" applyFont="1" applyFill="1" applyBorder="1" applyAlignment="1">
      <alignment horizontal="center" vertical="center" wrapText="1"/>
    </xf>
    <xf numFmtId="0" fontId="24" fillId="0" borderId="0" xfId="0" applyFont="1" applyBorder="1" applyAlignment="1">
      <alignment horizontal="left" vertical="center"/>
    </xf>
    <xf numFmtId="0" fontId="13" fillId="7" borderId="42" xfId="0" applyFont="1" applyFill="1" applyBorder="1" applyAlignment="1">
      <alignment horizontal="center" vertical="center"/>
    </xf>
    <xf numFmtId="0" fontId="13" fillId="7" borderId="45" xfId="0" applyFont="1" applyFill="1" applyBorder="1" applyAlignment="1">
      <alignment horizontal="center" vertical="center"/>
    </xf>
    <xf numFmtId="0" fontId="13" fillId="7" borderId="42"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13" fillId="7" borderId="43" xfId="0" applyFont="1" applyFill="1" applyBorder="1" applyAlignment="1">
      <alignment horizontal="center" vertical="center"/>
    </xf>
    <xf numFmtId="0" fontId="13" fillId="7" borderId="44" xfId="0" applyFont="1" applyFill="1" applyBorder="1" applyAlignment="1">
      <alignment horizontal="center" vertical="center"/>
    </xf>
    <xf numFmtId="49" fontId="23" fillId="0" borderId="0" xfId="0" applyNumberFormat="1" applyFont="1" applyAlignment="1">
      <alignment horizontal="center"/>
    </xf>
    <xf numFmtId="0" fontId="30" fillId="0" borderId="49"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4" xfId="0" applyFont="1" applyBorder="1" applyAlignment="1">
      <alignment horizontal="center" vertical="center" wrapText="1"/>
    </xf>
    <xf numFmtId="0" fontId="14" fillId="0" borderId="0" xfId="0" applyFont="1" applyBorder="1" applyAlignment="1">
      <alignment horizontal="center"/>
    </xf>
    <xf numFmtId="0" fontId="30" fillId="0" borderId="50" xfId="0" applyFont="1" applyBorder="1" applyAlignment="1">
      <alignment horizontal="center" vertical="center" wrapText="1"/>
    </xf>
    <xf numFmtId="0" fontId="30" fillId="0" borderId="51" xfId="0" applyFont="1" applyBorder="1" applyAlignment="1">
      <alignment horizontal="center" vertical="center" wrapText="1"/>
    </xf>
    <xf numFmtId="0" fontId="18" fillId="6" borderId="27" xfId="0" applyFont="1" applyFill="1" applyBorder="1" applyAlignment="1">
      <alignment horizontal="center" vertical="center"/>
    </xf>
    <xf numFmtId="0" fontId="18" fillId="6" borderId="22" xfId="0" applyFont="1" applyFill="1" applyBorder="1" applyAlignment="1">
      <alignment horizontal="center" vertical="center"/>
    </xf>
    <xf numFmtId="0" fontId="18" fillId="6" borderId="49" xfId="0" applyFont="1" applyFill="1" applyBorder="1" applyAlignment="1">
      <alignment horizontal="center" vertical="center"/>
    </xf>
    <xf numFmtId="0" fontId="18" fillId="6" borderId="26" xfId="0" applyFont="1" applyFill="1" applyBorder="1" applyAlignment="1">
      <alignment horizontal="center" vertical="center"/>
    </xf>
    <xf numFmtId="0" fontId="18" fillId="6" borderId="49"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18" fillId="6" borderId="26" xfId="0" applyFont="1" applyFill="1" applyBorder="1" applyAlignment="1">
      <alignment horizontal="center" vertical="center" wrapText="1"/>
    </xf>
    <xf numFmtId="0" fontId="30" fillId="0" borderId="49" xfId="0" applyFont="1" applyBorder="1" applyAlignment="1">
      <alignment vertical="center" wrapText="1"/>
    </xf>
    <xf numFmtId="0" fontId="30" fillId="0" borderId="24" xfId="0" applyFont="1" applyBorder="1" applyAlignment="1">
      <alignment vertical="center" wrapText="1"/>
    </xf>
    <xf numFmtId="0" fontId="30" fillId="0" borderId="26" xfId="0" applyFont="1" applyBorder="1" applyAlignment="1">
      <alignment vertical="center" wrapText="1"/>
    </xf>
    <xf numFmtId="0" fontId="34" fillId="0" borderId="0" xfId="0" applyFont="1" applyAlignment="1">
      <alignment horizontal="center"/>
    </xf>
    <xf numFmtId="0" fontId="34" fillId="0" borderId="0" xfId="0" applyFont="1" applyBorder="1" applyAlignment="1">
      <alignment horizontal="center"/>
    </xf>
    <xf numFmtId="0" fontId="35" fillId="0" borderId="0" xfId="0" applyFont="1" applyAlignment="1">
      <alignment horizontal="center"/>
    </xf>
    <xf numFmtId="0" fontId="13" fillId="10" borderId="52" xfId="0" applyFont="1" applyFill="1" applyBorder="1" applyAlignment="1">
      <alignment horizontal="center" vertical="center"/>
    </xf>
    <xf numFmtId="0" fontId="13" fillId="10" borderId="57" xfId="0" applyFont="1" applyFill="1" applyBorder="1" applyAlignment="1">
      <alignment horizontal="center" vertical="center"/>
    </xf>
    <xf numFmtId="0" fontId="13" fillId="10" borderId="64" xfId="0" applyFont="1" applyFill="1" applyBorder="1" applyAlignment="1">
      <alignment horizontal="center" vertical="center"/>
    </xf>
    <xf numFmtId="0" fontId="13" fillId="10" borderId="53" xfId="0" applyFont="1" applyFill="1" applyBorder="1" applyAlignment="1">
      <alignment horizontal="center" vertical="center" wrapText="1"/>
    </xf>
    <xf numFmtId="0" fontId="13" fillId="10" borderId="58"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10" borderId="54" xfId="0" applyFont="1" applyFill="1" applyBorder="1" applyAlignment="1">
      <alignment horizontal="center" vertical="center"/>
    </xf>
    <xf numFmtId="0" fontId="13" fillId="10" borderId="19" xfId="0" applyFont="1" applyFill="1" applyBorder="1" applyAlignment="1">
      <alignment horizontal="center" vertical="center"/>
    </xf>
    <xf numFmtId="0" fontId="13" fillId="10" borderId="55" xfId="0" applyFont="1" applyFill="1" applyBorder="1" applyAlignment="1">
      <alignment horizontal="center" vertical="center"/>
    </xf>
    <xf numFmtId="0" fontId="13" fillId="10" borderId="56" xfId="0" applyFont="1" applyFill="1" applyBorder="1" applyAlignment="1">
      <alignment horizontal="center" vertical="center" wrapText="1"/>
    </xf>
    <xf numFmtId="0" fontId="13" fillId="10" borderId="61" xfId="0" applyFont="1" applyFill="1" applyBorder="1" applyAlignment="1">
      <alignment horizontal="center" vertical="center" wrapText="1"/>
    </xf>
    <xf numFmtId="0" fontId="13" fillId="10" borderId="63" xfId="0" applyFont="1" applyFill="1" applyBorder="1" applyAlignment="1">
      <alignment horizontal="center" vertical="center" wrapText="1"/>
    </xf>
    <xf numFmtId="0" fontId="13" fillId="10" borderId="59" xfId="0" applyFont="1" applyFill="1" applyBorder="1" applyAlignment="1">
      <alignment horizontal="center" vertical="center" wrapText="1"/>
    </xf>
    <xf numFmtId="0" fontId="13" fillId="10" borderId="60" xfId="0" applyFont="1" applyFill="1" applyBorder="1" applyAlignment="1">
      <alignment horizontal="center" vertical="center" wrapText="1"/>
    </xf>
    <xf numFmtId="0" fontId="13" fillId="10" borderId="0" xfId="0" applyFont="1" applyFill="1" applyBorder="1" applyAlignment="1">
      <alignment horizontal="center" vertical="center" wrapText="1"/>
    </xf>
    <xf numFmtId="0" fontId="14" fillId="0" borderId="1" xfId="0" applyFont="1" applyBorder="1" applyAlignment="1">
      <alignment horizontal="center"/>
    </xf>
    <xf numFmtId="0" fontId="39" fillId="7" borderId="2" xfId="4" applyFont="1" applyFill="1" applyBorder="1" applyAlignment="1">
      <alignment horizontal="center" vertical="center" wrapText="1"/>
    </xf>
    <xf numFmtId="0" fontId="39" fillId="7" borderId="5" xfId="4" applyFont="1" applyFill="1" applyBorder="1" applyAlignment="1">
      <alignment horizontal="center" vertical="center" wrapText="1"/>
    </xf>
    <xf numFmtId="0" fontId="39" fillId="7" borderId="6" xfId="4" applyFont="1" applyFill="1" applyBorder="1" applyAlignment="1">
      <alignment horizontal="center" vertical="center" wrapText="1"/>
    </xf>
    <xf numFmtId="37" fontId="87" fillId="0" borderId="0" xfId="1" applyNumberFormat="1" applyFont="1" applyAlignment="1">
      <alignment horizontal="center" vertical="center"/>
    </xf>
    <xf numFmtId="174" fontId="87" fillId="0" borderId="0" xfId="1" applyNumberFormat="1" applyFont="1" applyAlignment="1">
      <alignment horizontal="center" vertical="center"/>
    </xf>
    <xf numFmtId="164" fontId="87" fillId="0" borderId="0" xfId="2" applyNumberFormat="1" applyFont="1" applyAlignment="1">
      <alignment horizontal="center" vertical="center"/>
    </xf>
    <xf numFmtId="49" fontId="43" fillId="0" borderId="0" xfId="0" applyNumberFormat="1" applyFont="1" applyAlignment="1">
      <alignment horizontal="left" vertical="center" wrapText="1"/>
    </xf>
    <xf numFmtId="0" fontId="14" fillId="0" borderId="0" xfId="0" applyFont="1" applyAlignment="1">
      <alignment horizontal="center" vertical="center"/>
    </xf>
    <xf numFmtId="0" fontId="14" fillId="0" borderId="1" xfId="0" applyFont="1" applyBorder="1" applyAlignment="1">
      <alignment horizontal="center" vertical="center"/>
    </xf>
    <xf numFmtId="0" fontId="0" fillId="0" borderId="1" xfId="0" applyFont="1" applyBorder="1" applyAlignment="1">
      <alignment horizontal="center" vertical="center"/>
    </xf>
    <xf numFmtId="0" fontId="39" fillId="2" borderId="2" xfId="4" applyFont="1" applyFill="1" applyBorder="1" applyAlignment="1">
      <alignment horizontal="center" vertical="center" wrapText="1"/>
    </xf>
    <xf numFmtId="0" fontId="39" fillId="2" borderId="5" xfId="4" applyFont="1" applyFill="1" applyBorder="1" applyAlignment="1">
      <alignment horizontal="center" vertical="center" wrapText="1"/>
    </xf>
    <xf numFmtId="0" fontId="39" fillId="2" borderId="6" xfId="4" applyFont="1" applyFill="1" applyBorder="1" applyAlignment="1">
      <alignment horizontal="center" vertical="center" wrapText="1"/>
    </xf>
    <xf numFmtId="0" fontId="39" fillId="2" borderId="71" xfId="4" applyFont="1" applyFill="1" applyBorder="1" applyAlignment="1">
      <alignment horizontal="center" vertical="center" wrapText="1"/>
    </xf>
    <xf numFmtId="0" fontId="39" fillId="2" borderId="14" xfId="4" applyFont="1" applyFill="1" applyBorder="1" applyAlignment="1">
      <alignment horizontal="center" vertical="center" wrapText="1"/>
    </xf>
    <xf numFmtId="0" fontId="39" fillId="2" borderId="72" xfId="4" applyFont="1" applyFill="1" applyBorder="1" applyAlignment="1">
      <alignment horizontal="center" vertical="center" wrapText="1"/>
    </xf>
    <xf numFmtId="0" fontId="0" fillId="0" borderId="4" xfId="0" applyFont="1" applyBorder="1" applyAlignment="1">
      <alignment horizontal="center" vertical="center"/>
    </xf>
    <xf numFmtId="0" fontId="48" fillId="2" borderId="2" xfId="4" applyFont="1" applyFill="1" applyBorder="1" applyAlignment="1">
      <alignment horizontal="center" vertical="center" wrapText="1"/>
    </xf>
    <xf numFmtId="0" fontId="48" fillId="2" borderId="5" xfId="4" applyFont="1" applyFill="1" applyBorder="1" applyAlignment="1">
      <alignment horizontal="center" vertical="center" wrapText="1"/>
    </xf>
    <xf numFmtId="0" fontId="48" fillId="2" borderId="6" xfId="4" applyFont="1" applyFill="1" applyBorder="1" applyAlignment="1">
      <alignment horizontal="center" vertical="center" wrapText="1"/>
    </xf>
    <xf numFmtId="0" fontId="48" fillId="2" borderId="59" xfId="5" applyFont="1" applyFill="1" applyBorder="1" applyAlignment="1">
      <alignment horizontal="center" vertical="center" wrapText="1"/>
    </xf>
    <xf numFmtId="0" fontId="48" fillId="2" borderId="62" xfId="5" applyFont="1" applyFill="1" applyBorder="1" applyAlignment="1">
      <alignment horizontal="center" vertical="center" wrapText="1"/>
    </xf>
    <xf numFmtId="0" fontId="48" fillId="2" borderId="3" xfId="4" applyFont="1" applyFill="1" applyBorder="1" applyAlignment="1">
      <alignment horizontal="center" vertical="center" wrapText="1"/>
    </xf>
    <xf numFmtId="0" fontId="48" fillId="2" borderId="4" xfId="4" applyFont="1" applyFill="1" applyBorder="1" applyAlignment="1">
      <alignment horizontal="center" vertical="center" wrapText="1"/>
    </xf>
    <xf numFmtId="0" fontId="48" fillId="2" borderId="73" xfId="4" applyFont="1" applyFill="1" applyBorder="1" applyAlignment="1">
      <alignment horizontal="center" vertical="center" wrapText="1"/>
    </xf>
    <xf numFmtId="0" fontId="14" fillId="0" borderId="74" xfId="0" applyFont="1" applyBorder="1" applyAlignment="1">
      <alignment horizontal="center" vertical="center"/>
    </xf>
    <xf numFmtId="0" fontId="44" fillId="2" borderId="59" xfId="5" applyFont="1" applyFill="1" applyBorder="1" applyAlignment="1">
      <alignment horizontal="center" vertical="center" wrapText="1"/>
    </xf>
    <xf numFmtId="0" fontId="44" fillId="2" borderId="58" xfId="5" applyFont="1" applyFill="1" applyBorder="1" applyAlignment="1">
      <alignment horizontal="center" vertical="center" wrapText="1"/>
    </xf>
    <xf numFmtId="0" fontId="44" fillId="2" borderId="62" xfId="5" applyFont="1" applyFill="1" applyBorder="1" applyAlignment="1">
      <alignment horizontal="center" vertical="center" wrapText="1"/>
    </xf>
    <xf numFmtId="49" fontId="43" fillId="0" borderId="14" xfId="0" applyNumberFormat="1" applyFont="1" applyBorder="1" applyAlignment="1">
      <alignment horizontal="left" vertical="center"/>
    </xf>
    <xf numFmtId="49" fontId="43" fillId="0" borderId="0" xfId="0" applyNumberFormat="1" applyFont="1" applyAlignment="1">
      <alignment horizontal="left" vertical="center"/>
    </xf>
    <xf numFmtId="0" fontId="14" fillId="0" borderId="0" xfId="0" applyFont="1" applyAlignment="1">
      <alignment horizontal="center"/>
    </xf>
    <xf numFmtId="0" fontId="0" fillId="0" borderId="0" xfId="0" applyAlignment="1">
      <alignment horizontal="left" vertic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17" fillId="13" borderId="49" xfId="0" applyFont="1" applyFill="1" applyBorder="1" applyAlignment="1">
      <alignment horizontal="center" vertical="center" wrapText="1"/>
    </xf>
    <xf numFmtId="0" fontId="17" fillId="13" borderId="26" xfId="0" applyFont="1" applyFill="1" applyBorder="1" applyAlignment="1">
      <alignment horizontal="center" vertical="center" wrapText="1"/>
    </xf>
    <xf numFmtId="0" fontId="20" fillId="0" borderId="49"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6" xfId="0" applyFont="1" applyBorder="1" applyAlignment="1">
      <alignment horizontal="center" vertical="center" wrapText="1"/>
    </xf>
    <xf numFmtId="0" fontId="6" fillId="7" borderId="32" xfId="21" applyFont="1" applyFill="1" applyBorder="1" applyAlignment="1" applyProtection="1">
      <alignment horizontal="center" vertical="center" wrapText="1"/>
    </xf>
    <xf numFmtId="0" fontId="6" fillId="7" borderId="31" xfId="21" applyFont="1" applyFill="1" applyBorder="1" applyAlignment="1" applyProtection="1">
      <alignment horizontal="center" vertical="center" wrapText="1"/>
    </xf>
    <xf numFmtId="0" fontId="6" fillId="7" borderId="35" xfId="21" applyFont="1" applyFill="1" applyBorder="1" applyAlignment="1" applyProtection="1">
      <alignment horizontal="center" vertical="center" wrapText="1"/>
    </xf>
    <xf numFmtId="0" fontId="6" fillId="7" borderId="41" xfId="21" applyFont="1" applyFill="1" applyBorder="1" applyAlignment="1" applyProtection="1">
      <alignment horizontal="center" vertical="center" wrapText="1"/>
    </xf>
    <xf numFmtId="0" fontId="14" fillId="0" borderId="39" xfId="0" applyFont="1" applyBorder="1" applyAlignment="1">
      <alignment horizontal="center"/>
    </xf>
    <xf numFmtId="0" fontId="6" fillId="7" borderId="29" xfId="0" applyFont="1" applyFill="1" applyBorder="1" applyAlignment="1">
      <alignment horizontal="center"/>
    </xf>
    <xf numFmtId="0" fontId="87" fillId="0" borderId="34" xfId="0" applyFont="1" applyBorder="1" applyAlignment="1">
      <alignment horizontal="left"/>
    </xf>
    <xf numFmtId="0" fontId="87" fillId="0" borderId="0" xfId="0" applyFont="1" applyBorder="1" applyAlignment="1">
      <alignment horizontal="left"/>
    </xf>
    <xf numFmtId="0" fontId="87" fillId="0" borderId="0" xfId="0" applyFont="1" applyBorder="1" applyAlignment="1">
      <alignment horizontal="left" wrapText="1"/>
    </xf>
    <xf numFmtId="0" fontId="6" fillId="7" borderId="36" xfId="21" applyFont="1" applyFill="1" applyBorder="1" applyAlignment="1" applyProtection="1">
      <alignment horizontal="center" vertical="center" wrapText="1"/>
    </xf>
    <xf numFmtId="0" fontId="6" fillId="7" borderId="30" xfId="21" applyFont="1" applyFill="1" applyBorder="1" applyAlignment="1" applyProtection="1">
      <alignment horizontal="center" vertical="center" wrapText="1"/>
    </xf>
    <xf numFmtId="0" fontId="6" fillId="7" borderId="78" xfId="25" applyFont="1" applyFill="1" applyBorder="1" applyAlignment="1">
      <alignment horizontal="center" vertical="center" wrapText="1"/>
    </xf>
    <xf numFmtId="0" fontId="6" fillId="7" borderId="0" xfId="25" applyFont="1" applyFill="1" applyBorder="1" applyAlignment="1">
      <alignment horizontal="center" vertical="center" wrapText="1"/>
    </xf>
    <xf numFmtId="0" fontId="57" fillId="0" borderId="0" xfId="24" applyFont="1" applyAlignment="1">
      <alignment horizontal="center" vertical="center"/>
    </xf>
    <xf numFmtId="0" fontId="58" fillId="0" borderId="0" xfId="24" applyFont="1" applyBorder="1" applyAlignment="1">
      <alignment horizontal="center" vertical="center"/>
    </xf>
    <xf numFmtId="0" fontId="6" fillId="7" borderId="32" xfId="24" applyFont="1" applyFill="1" applyBorder="1" applyAlignment="1" applyProtection="1">
      <alignment horizontal="center" vertical="center"/>
    </xf>
    <xf numFmtId="0" fontId="6" fillId="7" borderId="33" xfId="24" applyFont="1" applyFill="1" applyBorder="1" applyAlignment="1" applyProtection="1">
      <alignment horizontal="center" vertical="center"/>
    </xf>
    <xf numFmtId="0" fontId="6" fillId="7" borderId="32" xfId="25" applyFont="1" applyFill="1" applyBorder="1" applyAlignment="1">
      <alignment horizontal="center" vertical="center" wrapText="1"/>
    </xf>
    <xf numFmtId="0" fontId="6" fillId="7" borderId="33" xfId="25" applyFont="1" applyFill="1" applyBorder="1" applyAlignment="1">
      <alignment horizontal="center" vertical="center"/>
    </xf>
    <xf numFmtId="0" fontId="6" fillId="7" borderId="33" xfId="25" applyFont="1" applyFill="1" applyBorder="1" applyAlignment="1">
      <alignment horizontal="center" vertical="center" wrapText="1"/>
    </xf>
    <xf numFmtId="0" fontId="6" fillId="7" borderId="40" xfId="25" applyFont="1" applyFill="1" applyBorder="1" applyAlignment="1">
      <alignment horizontal="center" vertical="center" wrapText="1"/>
    </xf>
    <xf numFmtId="0" fontId="6" fillId="7" borderId="38" xfId="25" applyFont="1" applyFill="1" applyBorder="1" applyAlignment="1">
      <alignment horizontal="center" vertical="center"/>
    </xf>
    <xf numFmtId="0" fontId="66" fillId="0" borderId="0" xfId="0" applyFont="1" applyFill="1" applyAlignment="1" applyProtection="1">
      <alignment horizontal="center" vertical="center"/>
    </xf>
    <xf numFmtId="17" fontId="57" fillId="0" borderId="0" xfId="0" applyNumberFormat="1" applyFont="1" applyAlignment="1">
      <alignment horizontal="center" vertical="center"/>
    </xf>
    <xf numFmtId="0" fontId="57" fillId="0" borderId="0" xfId="0" applyFont="1" applyAlignment="1">
      <alignment horizontal="center" vertical="center"/>
    </xf>
    <xf numFmtId="0" fontId="67" fillId="0" borderId="0" xfId="0" applyFont="1" applyFill="1" applyBorder="1" applyAlignment="1" applyProtection="1">
      <alignment horizontal="center" vertical="center"/>
    </xf>
    <xf numFmtId="0" fontId="6" fillId="7" borderId="35" xfId="0" applyFont="1" applyFill="1" applyBorder="1" applyAlignment="1" applyProtection="1">
      <alignment horizontal="center" vertical="center"/>
    </xf>
    <xf numFmtId="0" fontId="6" fillId="7" borderId="41" xfId="0" applyFont="1" applyFill="1" applyBorder="1" applyAlignment="1" applyProtection="1">
      <alignment horizontal="center" vertical="center"/>
    </xf>
    <xf numFmtId="0" fontId="6" fillId="7" borderId="38" xfId="25" applyFont="1" applyFill="1" applyBorder="1" applyAlignment="1">
      <alignment horizontal="center" vertical="center" wrapText="1"/>
    </xf>
    <xf numFmtId="0" fontId="6" fillId="7" borderId="40" xfId="0" applyFont="1" applyFill="1" applyBorder="1" applyAlignment="1" applyProtection="1">
      <alignment horizontal="center" vertical="center" wrapText="1"/>
    </xf>
    <xf numFmtId="0" fontId="6" fillId="7" borderId="38" xfId="0" applyFont="1" applyFill="1" applyBorder="1" applyAlignment="1" applyProtection="1">
      <alignment horizontal="center" vertical="center" wrapText="1"/>
    </xf>
    <xf numFmtId="0" fontId="6" fillId="7" borderId="32" xfId="0" applyFont="1" applyFill="1" applyBorder="1" applyAlignment="1" applyProtection="1">
      <alignment horizontal="center" vertical="center"/>
    </xf>
    <xf numFmtId="0" fontId="6" fillId="7" borderId="33" xfId="0" applyFont="1" applyFill="1" applyBorder="1" applyAlignment="1" applyProtection="1">
      <alignment horizontal="center" vertical="center"/>
    </xf>
    <xf numFmtId="0" fontId="13" fillId="7" borderId="95" xfId="0" applyFont="1" applyFill="1" applyBorder="1" applyAlignment="1">
      <alignment horizontal="center" vertical="center"/>
    </xf>
    <xf numFmtId="0" fontId="13" fillId="7" borderId="90" xfId="0" applyFont="1" applyFill="1" applyBorder="1" applyAlignment="1">
      <alignment horizontal="center" vertical="center" wrapText="1"/>
    </xf>
    <xf numFmtId="0" fontId="13" fillId="7" borderId="0" xfId="0" applyFont="1" applyFill="1" applyBorder="1" applyAlignment="1">
      <alignment horizontal="center"/>
    </xf>
    <xf numFmtId="0" fontId="13" fillId="7" borderId="95" xfId="0" applyFont="1" applyFill="1" applyBorder="1" applyAlignment="1">
      <alignment horizontal="center"/>
    </xf>
    <xf numFmtId="0" fontId="13" fillId="7" borderId="0" xfId="0" applyFont="1" applyFill="1" applyAlignment="1">
      <alignment horizontal="center" vertical="center"/>
    </xf>
    <xf numFmtId="0" fontId="48" fillId="7" borderId="34" xfId="0" applyFont="1" applyFill="1" applyBorder="1" applyAlignment="1">
      <alignment horizontal="left" indent="1"/>
    </xf>
    <xf numFmtId="0" fontId="70" fillId="9" borderId="32" xfId="4" applyFont="1" applyFill="1" applyBorder="1" applyAlignment="1">
      <alignment horizontal="center" vertical="center"/>
    </xf>
    <xf numFmtId="0" fontId="70" fillId="9" borderId="31" xfId="4" applyFont="1" applyFill="1" applyBorder="1" applyAlignment="1">
      <alignment horizontal="center" vertical="center"/>
    </xf>
    <xf numFmtId="0" fontId="70" fillId="9" borderId="33" xfId="4" applyFont="1" applyFill="1" applyBorder="1" applyAlignment="1">
      <alignment horizontal="center" vertical="center"/>
    </xf>
    <xf numFmtId="0" fontId="70" fillId="9" borderId="29" xfId="4" applyFont="1" applyFill="1" applyBorder="1" applyAlignment="1">
      <alignment horizontal="center" vertical="center" wrapText="1"/>
    </xf>
    <xf numFmtId="0" fontId="78" fillId="9" borderId="29" xfId="4" applyFont="1" applyFill="1" applyBorder="1" applyAlignment="1">
      <alignment horizontal="center" vertical="center" wrapText="1"/>
    </xf>
    <xf numFmtId="0" fontId="78" fillId="9" borderId="29" xfId="4" applyFont="1" applyFill="1" applyBorder="1" applyAlignment="1">
      <alignment horizontal="center" vertical="center"/>
    </xf>
    <xf numFmtId="168" fontId="70" fillId="9" borderId="29" xfId="4" applyNumberFormat="1" applyFont="1" applyFill="1" applyBorder="1" applyAlignment="1">
      <alignment horizontal="center" vertical="center"/>
    </xf>
    <xf numFmtId="0" fontId="70" fillId="0" borderId="29" xfId="4" applyFont="1" applyFill="1" applyBorder="1" applyAlignment="1">
      <alignment horizontal="center" vertical="center"/>
    </xf>
    <xf numFmtId="0" fontId="70" fillId="0" borderId="29" xfId="4" applyFont="1" applyFill="1" applyBorder="1" applyAlignment="1">
      <alignment horizontal="center" vertical="center" wrapText="1"/>
    </xf>
    <xf numFmtId="0" fontId="78" fillId="0" borderId="29" xfId="4" applyFont="1" applyFill="1" applyBorder="1" applyAlignment="1">
      <alignment horizontal="center" vertical="center" wrapText="1"/>
    </xf>
    <xf numFmtId="0" fontId="78" fillId="0" borderId="29" xfId="4" applyFont="1" applyFill="1" applyBorder="1" applyAlignment="1">
      <alignment horizontal="center" vertical="center"/>
    </xf>
    <xf numFmtId="168" fontId="70" fillId="0" borderId="29" xfId="4" applyNumberFormat="1" applyFont="1" applyFill="1" applyBorder="1" applyAlignment="1">
      <alignment horizontal="center" vertical="center"/>
    </xf>
    <xf numFmtId="0" fontId="70" fillId="9" borderId="29" xfId="4" applyFont="1" applyFill="1" applyBorder="1" applyAlignment="1">
      <alignment horizontal="center" vertical="center"/>
    </xf>
    <xf numFmtId="3" fontId="19" fillId="0" borderId="29" xfId="0" applyNumberFormat="1" applyFont="1" applyBorder="1" applyAlignment="1">
      <alignment horizontal="center" vertical="center"/>
    </xf>
    <xf numFmtId="0" fontId="19" fillId="0" borderId="0" xfId="0" applyFont="1" applyBorder="1" applyAlignment="1">
      <alignment horizontal="center"/>
    </xf>
    <xf numFmtId="0" fontId="19" fillId="9" borderId="29" xfId="0" applyFont="1" applyFill="1" applyBorder="1" applyAlignment="1">
      <alignment horizontal="center" vertical="center" wrapText="1"/>
    </xf>
    <xf numFmtId="3" fontId="79" fillId="9" borderId="29" xfId="0" applyNumberFormat="1" applyFont="1" applyFill="1" applyBorder="1" applyAlignment="1">
      <alignment horizontal="center" vertical="center"/>
    </xf>
    <xf numFmtId="0" fontId="0" fillId="0" borderId="0" xfId="0" applyAlignment="1">
      <alignment horizontal="center"/>
    </xf>
    <xf numFmtId="0" fontId="0" fillId="0" borderId="0" xfId="0" applyBorder="1" applyAlignment="1">
      <alignment horizontal="center"/>
    </xf>
    <xf numFmtId="0" fontId="7" fillId="0" borderId="0" xfId="0" applyFont="1" applyAlignment="1">
      <alignment horizontal="center" vertical="center"/>
    </xf>
    <xf numFmtId="0" fontId="8" fillId="0" borderId="1" xfId="0" applyFont="1" applyBorder="1" applyAlignment="1">
      <alignment horizontal="center" vertical="center"/>
    </xf>
    <xf numFmtId="0" fontId="6" fillId="2" borderId="3"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73" xfId="4" applyFont="1" applyFill="1" applyBorder="1" applyAlignment="1">
      <alignment horizontal="center" vertical="center" wrapText="1"/>
    </xf>
    <xf numFmtId="0" fontId="6" fillId="2" borderId="2" xfId="4" applyFont="1" applyFill="1" applyBorder="1" applyAlignment="1">
      <alignment horizontal="center" vertical="center" wrapText="1"/>
    </xf>
    <xf numFmtId="0" fontId="6" fillId="2" borderId="5" xfId="4" applyFont="1" applyFill="1" applyBorder="1" applyAlignment="1">
      <alignment horizontal="center" vertical="center" wrapText="1"/>
    </xf>
    <xf numFmtId="0" fontId="6" fillId="2" borderId="6" xfId="4" applyFont="1" applyFill="1" applyBorder="1" applyAlignment="1">
      <alignment horizontal="center" vertical="center" wrapText="1"/>
    </xf>
    <xf numFmtId="49" fontId="9" fillId="0" borderId="14" xfId="0" applyNumberFormat="1" applyFont="1" applyBorder="1" applyAlignment="1">
      <alignment horizontal="left" vertical="center"/>
    </xf>
    <xf numFmtId="49" fontId="9" fillId="0" borderId="0" xfId="0" applyNumberFormat="1" applyFont="1" applyAlignment="1">
      <alignment horizontal="left" vertical="center"/>
    </xf>
    <xf numFmtId="49" fontId="9" fillId="0" borderId="0" xfId="0" applyNumberFormat="1" applyFont="1" applyAlignment="1">
      <alignment horizontal="left" vertical="center" wrapText="1"/>
    </xf>
    <xf numFmtId="0" fontId="10" fillId="0" borderId="0" xfId="0" applyFont="1" applyAlignment="1">
      <alignment horizontal="center"/>
    </xf>
    <xf numFmtId="0" fontId="13" fillId="7" borderId="90" xfId="0" applyFont="1" applyFill="1" applyBorder="1" applyAlignment="1">
      <alignment horizontal="center" vertical="center"/>
    </xf>
    <xf numFmtId="0" fontId="6" fillId="2" borderId="81" xfId="4" applyFont="1" applyFill="1" applyBorder="1" applyAlignment="1">
      <alignment horizontal="center" vertical="center" wrapText="1"/>
    </xf>
    <xf numFmtId="0" fontId="6" fillId="2" borderId="84" xfId="4" applyFont="1" applyFill="1" applyBorder="1" applyAlignment="1">
      <alignment horizontal="center" vertical="center" wrapText="1"/>
    </xf>
    <xf numFmtId="0" fontId="6" fillId="2" borderId="82" xfId="4" applyFont="1" applyFill="1" applyBorder="1" applyAlignment="1">
      <alignment horizontal="center" vertical="center" wrapText="1"/>
    </xf>
    <xf numFmtId="0" fontId="6" fillId="2" borderId="83" xfId="4" applyFont="1" applyFill="1" applyBorder="1" applyAlignment="1">
      <alignment horizontal="center" vertical="center" wrapText="1"/>
    </xf>
    <xf numFmtId="0" fontId="6" fillId="2" borderId="85" xfId="4" applyFont="1" applyFill="1" applyBorder="1" applyAlignment="1">
      <alignment horizontal="center" vertical="center" wrapText="1"/>
    </xf>
    <xf numFmtId="0" fontId="70" fillId="0" borderId="0" xfId="0" applyFont="1" applyAlignment="1">
      <alignment horizontal="center" vertical="center" wrapText="1"/>
    </xf>
    <xf numFmtId="0" fontId="6" fillId="2" borderId="59" xfId="5" applyFont="1" applyFill="1" applyBorder="1" applyAlignment="1">
      <alignment horizontal="center" vertical="center" wrapText="1"/>
    </xf>
    <xf numFmtId="0" fontId="6" fillId="2" borderId="58" xfId="5" applyFont="1" applyFill="1" applyBorder="1" applyAlignment="1">
      <alignment horizontal="center" vertical="center" wrapText="1"/>
    </xf>
    <xf numFmtId="0" fontId="6" fillId="2" borderId="62" xfId="5" applyFont="1" applyFill="1" applyBorder="1" applyAlignment="1">
      <alignment horizontal="center" vertical="center" wrapText="1"/>
    </xf>
    <xf numFmtId="0" fontId="10" fillId="9" borderId="89" xfId="4" applyFont="1" applyFill="1" applyBorder="1" applyAlignment="1">
      <alignment horizontal="center" vertical="center" wrapText="1"/>
    </xf>
    <xf numFmtId="0" fontId="6" fillId="0" borderId="4" xfId="4"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39" xfId="0" applyFont="1" applyFill="1" applyBorder="1" applyAlignment="1">
      <alignment horizontal="center" vertical="center" wrapText="1"/>
    </xf>
    <xf numFmtId="166" fontId="6" fillId="7" borderId="90" xfId="1" applyNumberFormat="1" applyFont="1" applyFill="1" applyBorder="1" applyAlignment="1">
      <alignment horizontal="left" vertical="center" wrapText="1"/>
    </xf>
    <xf numFmtId="166" fontId="6" fillId="7" borderId="95" xfId="1" applyNumberFormat="1" applyFont="1" applyFill="1" applyBorder="1" applyAlignment="1">
      <alignment horizontal="left" vertical="center" wrapText="1"/>
    </xf>
    <xf numFmtId="43" fontId="10" fillId="0" borderId="90" xfId="1" applyFont="1" applyBorder="1" applyAlignment="1">
      <alignment horizontal="center" vertical="center" wrapText="1"/>
    </xf>
    <xf numFmtId="43" fontId="10" fillId="0" borderId="0" xfId="1" applyFont="1" applyBorder="1" applyAlignment="1">
      <alignment horizontal="center" vertical="center" wrapText="1"/>
    </xf>
    <xf numFmtId="43" fontId="10" fillId="0" borderId="0" xfId="1" applyFont="1" applyBorder="1" applyAlignment="1">
      <alignment horizontal="center" wrapText="1"/>
    </xf>
    <xf numFmtId="43" fontId="3" fillId="0" borderId="0" xfId="1" applyFont="1" applyBorder="1" applyAlignment="1">
      <alignment horizontal="center" vertical="center"/>
    </xf>
    <xf numFmtId="0" fontId="6" fillId="7" borderId="58" xfId="0" applyFont="1" applyFill="1" applyBorder="1" applyAlignment="1">
      <alignment horizontal="center" vertical="center" wrapText="1"/>
    </xf>
    <xf numFmtId="0" fontId="6" fillId="7" borderId="90" xfId="0" applyFont="1" applyFill="1" applyBorder="1" applyAlignment="1">
      <alignment horizontal="center" vertical="center" wrapText="1"/>
    </xf>
    <xf numFmtId="0" fontId="6" fillId="7" borderId="91" xfId="0" applyFont="1" applyFill="1" applyBorder="1" applyAlignment="1">
      <alignment horizontal="center" vertical="center" wrapText="1"/>
    </xf>
    <xf numFmtId="0" fontId="6" fillId="7" borderId="92" xfId="0" applyFont="1" applyFill="1" applyBorder="1" applyAlignment="1">
      <alignment horizontal="center" vertical="center" wrapText="1"/>
    </xf>
    <xf numFmtId="0" fontId="6" fillId="7" borderId="93" xfId="0" applyFont="1" applyFill="1" applyBorder="1" applyAlignment="1">
      <alignment horizontal="center" vertical="center" wrapText="1"/>
    </xf>
    <xf numFmtId="0" fontId="6" fillId="7" borderId="94" xfId="0" applyFont="1" applyFill="1" applyBorder="1" applyAlignment="1">
      <alignment horizontal="center" vertical="center" wrapText="1"/>
    </xf>
    <xf numFmtId="0" fontId="6" fillId="7" borderId="95" xfId="0" applyFont="1" applyFill="1" applyBorder="1" applyAlignment="1">
      <alignment horizontal="center" vertical="center" wrapText="1"/>
    </xf>
    <xf numFmtId="0" fontId="6" fillId="7" borderId="59" xfId="0" applyFont="1" applyFill="1" applyBorder="1" applyAlignment="1">
      <alignment horizontal="center" vertical="center" wrapText="1"/>
    </xf>
    <xf numFmtId="166" fontId="6" fillId="7" borderId="96" xfId="1" applyNumberFormat="1" applyFont="1" applyFill="1" applyBorder="1" applyAlignment="1">
      <alignment horizontal="left" vertical="center" wrapText="1"/>
    </xf>
    <xf numFmtId="166" fontId="6" fillId="7" borderId="98" xfId="1" applyNumberFormat="1" applyFont="1" applyFill="1" applyBorder="1" applyAlignment="1">
      <alignment horizontal="left" vertical="center" wrapText="1"/>
    </xf>
    <xf numFmtId="166" fontId="6" fillId="7" borderId="97" xfId="1" applyNumberFormat="1" applyFont="1" applyFill="1" applyBorder="1" applyAlignment="1">
      <alignment horizontal="left" vertical="center" wrapText="1"/>
    </xf>
    <xf numFmtId="166" fontId="6" fillId="7" borderId="99" xfId="1" applyNumberFormat="1" applyFont="1" applyFill="1" applyBorder="1" applyAlignment="1">
      <alignment horizontal="left" vertical="center" wrapText="1"/>
    </xf>
    <xf numFmtId="166" fontId="6" fillId="7" borderId="91" xfId="1" applyNumberFormat="1" applyFont="1" applyFill="1" applyBorder="1" applyAlignment="1">
      <alignment horizontal="left" vertical="center" wrapText="1"/>
    </xf>
    <xf numFmtId="166" fontId="6" fillId="7" borderId="93" xfId="1" applyNumberFormat="1" applyFont="1" applyFill="1" applyBorder="1" applyAlignment="1">
      <alignment horizontal="left" vertical="center" wrapText="1"/>
    </xf>
    <xf numFmtId="0" fontId="23" fillId="0" borderId="0" xfId="0" applyFont="1" applyBorder="1" applyAlignment="1">
      <alignment horizontal="center"/>
    </xf>
    <xf numFmtId="43" fontId="27" fillId="0" borderId="90" xfId="1" applyFont="1" applyBorder="1" applyAlignment="1">
      <alignment horizontal="center" vertical="center"/>
    </xf>
    <xf numFmtId="43" fontId="27" fillId="0" borderId="0" xfId="1" applyFont="1" applyBorder="1" applyAlignment="1">
      <alignment horizontal="center" vertical="center"/>
    </xf>
    <xf numFmtId="0" fontId="28" fillId="0" borderId="90" xfId="0" applyFont="1" applyBorder="1" applyAlignment="1">
      <alignment horizontal="center" vertical="center"/>
    </xf>
    <xf numFmtId="0" fontId="28" fillId="0" borderId="0" xfId="0" applyFont="1" applyBorder="1" applyAlignment="1">
      <alignment horizontal="center" vertical="center"/>
    </xf>
    <xf numFmtId="0" fontId="23" fillId="0" borderId="0" xfId="0" applyFont="1" applyFill="1" applyAlignment="1">
      <alignment horizontal="center"/>
    </xf>
    <xf numFmtId="43" fontId="27" fillId="0" borderId="91" xfId="1" applyFont="1" applyBorder="1" applyAlignment="1">
      <alignment horizontal="center" vertical="center" wrapText="1"/>
    </xf>
    <xf numFmtId="43" fontId="27" fillId="0" borderId="92" xfId="1" applyFont="1" applyBorder="1" applyAlignment="1">
      <alignment horizontal="center" vertical="center" wrapText="1"/>
    </xf>
    <xf numFmtId="43" fontId="27" fillId="0" borderId="91" xfId="1" applyFont="1" applyBorder="1" applyAlignment="1">
      <alignment horizontal="center" vertical="center"/>
    </xf>
    <xf numFmtId="43" fontId="27" fillId="0" borderId="92" xfId="1" applyFont="1" applyBorder="1" applyAlignment="1">
      <alignment horizontal="center" vertical="center"/>
    </xf>
    <xf numFmtId="43" fontId="28" fillId="0" borderId="102" xfId="1" applyFont="1" applyFill="1" applyBorder="1" applyAlignment="1">
      <alignment horizontal="center" vertical="center"/>
    </xf>
    <xf numFmtId="43" fontId="28" fillId="0" borderId="60" xfId="1" applyFont="1" applyFill="1" applyBorder="1" applyAlignment="1">
      <alignment horizontal="center" vertical="center"/>
    </xf>
    <xf numFmtId="0" fontId="80" fillId="12" borderId="27" xfId="0" applyFont="1" applyFill="1" applyBorder="1" applyAlignment="1">
      <alignment horizontal="center" vertical="center" wrapText="1"/>
    </xf>
    <xf numFmtId="0" fontId="80" fillId="12" borderId="22" xfId="0" applyFont="1" applyFill="1"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80" fillId="12" borderId="49" xfId="0" applyFont="1" applyFill="1" applyBorder="1" applyAlignment="1">
      <alignment horizontal="center" vertical="center" wrapText="1"/>
    </xf>
    <xf numFmtId="0" fontId="80" fillId="12" borderId="24" xfId="0" applyFont="1" applyFill="1" applyBorder="1" applyAlignment="1">
      <alignment horizontal="center" vertical="center" wrapText="1"/>
    </xf>
    <xf numFmtId="0" fontId="80" fillId="12" borderId="104" xfId="0" applyFont="1" applyFill="1" applyBorder="1" applyAlignment="1">
      <alignment horizontal="center" vertical="center" wrapText="1"/>
    </xf>
    <xf numFmtId="0" fontId="80" fillId="12" borderId="106" xfId="0" applyFont="1" applyFill="1" applyBorder="1" applyAlignment="1">
      <alignment horizontal="center" vertical="center" wrapText="1"/>
    </xf>
    <xf numFmtId="0" fontId="80" fillId="12" borderId="105" xfId="0" applyFont="1" applyFill="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vertical="center"/>
    </xf>
    <xf numFmtId="0" fontId="10" fillId="0" borderId="39" xfId="0" applyFont="1" applyBorder="1" applyAlignment="1">
      <alignment horizontal="center" vertical="center"/>
    </xf>
  </cellXfs>
  <cellStyles count="28">
    <cellStyle name="Bad" xfId="19" builtinId="27"/>
    <cellStyle name="Comma" xfId="1" builtinId="3"/>
    <cellStyle name="Comma 2" xfId="3"/>
    <cellStyle name="Comma 2 2" xfId="26"/>
    <cellStyle name="Good" xfId="18" builtinId="26"/>
    <cellStyle name="Millares 10 5" xfId="27"/>
    <cellStyle name="Millares 2" xfId="12"/>
    <cellStyle name="Millares 2 2" xfId="20"/>
    <cellStyle name="Millares 2 2 2 2" xfId="17"/>
    <cellStyle name="Millares 2 2 2 3" xfId="6"/>
    <cellStyle name="Millares 2 3" xfId="16"/>
    <cellStyle name="Normal" xfId="0" builtinId="0"/>
    <cellStyle name="Normal 10 3" xfId="21"/>
    <cellStyle name="Normal 2" xfId="4"/>
    <cellStyle name="Normal 2 2" xfId="5"/>
    <cellStyle name="Normal 2 2 2" xfId="22"/>
    <cellStyle name="Normal 3 10" xfId="11"/>
    <cellStyle name="Normal 3 2" xfId="14"/>
    <cellStyle name="Normal 3 2 2" xfId="24"/>
    <cellStyle name="Normal 4" xfId="10"/>
    <cellStyle name="Normal 4 2" xfId="25"/>
    <cellStyle name="Normal_COMPARACION 2002-2001" xfId="23"/>
    <cellStyle name="Percent" xfId="2" builtinId="5"/>
    <cellStyle name="Porcentaje 2" xfId="8"/>
    <cellStyle name="Porcentaje 2 2 2" xfId="9"/>
    <cellStyle name="Porcentaje 2 2 2 2" xfId="13"/>
    <cellStyle name="Porcentaje 3" xfId="7"/>
    <cellStyle name="Porcentaje 5"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52.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externalLink" Target="externalLinks/externalLink19.xml"/><Relationship Id="rId138" Type="http://schemas.openxmlformats.org/officeDocument/2006/relationships/externalLink" Target="externalLinks/externalLink73.xml"/><Relationship Id="rId107" Type="http://schemas.openxmlformats.org/officeDocument/2006/relationships/externalLink" Target="externalLinks/externalLink42.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externalLink" Target="externalLinks/externalLink9.xml"/><Relationship Id="rId128" Type="http://schemas.openxmlformats.org/officeDocument/2006/relationships/externalLink" Target="externalLinks/externalLink63.xml"/><Relationship Id="rId149" Type="http://schemas.openxmlformats.org/officeDocument/2006/relationships/theme" Target="theme/theme1.xml"/><Relationship Id="rId5" Type="http://schemas.openxmlformats.org/officeDocument/2006/relationships/worksheet" Target="worksheets/sheet5.xml"/><Relationship Id="rId95" Type="http://schemas.openxmlformats.org/officeDocument/2006/relationships/externalLink" Target="externalLinks/externalLink30.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externalLink" Target="externalLinks/externalLink4.xml"/><Relationship Id="rId113" Type="http://schemas.openxmlformats.org/officeDocument/2006/relationships/externalLink" Target="externalLinks/externalLink48.xml"/><Relationship Id="rId118" Type="http://schemas.openxmlformats.org/officeDocument/2006/relationships/externalLink" Target="externalLinks/externalLink53.xml"/><Relationship Id="rId134" Type="http://schemas.openxmlformats.org/officeDocument/2006/relationships/externalLink" Target="externalLinks/externalLink69.xml"/><Relationship Id="rId139" Type="http://schemas.openxmlformats.org/officeDocument/2006/relationships/externalLink" Target="externalLinks/externalLink74.xml"/><Relationship Id="rId80" Type="http://schemas.openxmlformats.org/officeDocument/2006/relationships/externalLink" Target="externalLinks/externalLink15.xml"/><Relationship Id="rId85" Type="http://schemas.openxmlformats.org/officeDocument/2006/relationships/externalLink" Target="externalLinks/externalLink20.xml"/><Relationship Id="rId150" Type="http://schemas.openxmlformats.org/officeDocument/2006/relationships/connections" Target="connections.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38.xml"/><Relationship Id="rId108" Type="http://schemas.openxmlformats.org/officeDocument/2006/relationships/externalLink" Target="externalLinks/externalLink43.xml"/><Relationship Id="rId124" Type="http://schemas.openxmlformats.org/officeDocument/2006/relationships/externalLink" Target="externalLinks/externalLink59.xml"/><Relationship Id="rId129" Type="http://schemas.openxmlformats.org/officeDocument/2006/relationships/externalLink" Target="externalLinks/externalLink64.xml"/><Relationship Id="rId54" Type="http://schemas.openxmlformats.org/officeDocument/2006/relationships/worksheet" Target="worksheets/sheet54.xml"/><Relationship Id="rId70" Type="http://schemas.openxmlformats.org/officeDocument/2006/relationships/externalLink" Target="externalLinks/externalLink5.xml"/><Relationship Id="rId75" Type="http://schemas.openxmlformats.org/officeDocument/2006/relationships/externalLink" Target="externalLinks/externalLink10.xml"/><Relationship Id="rId91" Type="http://schemas.openxmlformats.org/officeDocument/2006/relationships/externalLink" Target="externalLinks/externalLink26.xml"/><Relationship Id="rId96" Type="http://schemas.openxmlformats.org/officeDocument/2006/relationships/externalLink" Target="externalLinks/externalLink31.xml"/><Relationship Id="rId140" Type="http://schemas.openxmlformats.org/officeDocument/2006/relationships/externalLink" Target="externalLinks/externalLink75.xml"/><Relationship Id="rId145" Type="http://schemas.openxmlformats.org/officeDocument/2006/relationships/externalLink" Target="externalLinks/externalLink80.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49.xml"/><Relationship Id="rId119" Type="http://schemas.openxmlformats.org/officeDocument/2006/relationships/externalLink" Target="externalLinks/externalLink54.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externalLink" Target="externalLinks/externalLink16.xml"/><Relationship Id="rId86" Type="http://schemas.openxmlformats.org/officeDocument/2006/relationships/externalLink" Target="externalLinks/externalLink21.xml"/><Relationship Id="rId130" Type="http://schemas.openxmlformats.org/officeDocument/2006/relationships/externalLink" Target="externalLinks/externalLink65.xml"/><Relationship Id="rId135" Type="http://schemas.openxmlformats.org/officeDocument/2006/relationships/externalLink" Target="externalLinks/externalLink70.xml"/><Relationship Id="rId151"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44.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1.xml"/><Relationship Id="rId97" Type="http://schemas.openxmlformats.org/officeDocument/2006/relationships/externalLink" Target="externalLinks/externalLink32.xml"/><Relationship Id="rId104" Type="http://schemas.openxmlformats.org/officeDocument/2006/relationships/externalLink" Target="externalLinks/externalLink39.xml"/><Relationship Id="rId120" Type="http://schemas.openxmlformats.org/officeDocument/2006/relationships/externalLink" Target="externalLinks/externalLink55.xml"/><Relationship Id="rId125" Type="http://schemas.openxmlformats.org/officeDocument/2006/relationships/externalLink" Target="externalLinks/externalLink60.xml"/><Relationship Id="rId141" Type="http://schemas.openxmlformats.org/officeDocument/2006/relationships/externalLink" Target="externalLinks/externalLink76.xml"/><Relationship Id="rId146" Type="http://schemas.openxmlformats.org/officeDocument/2006/relationships/externalLink" Target="externalLinks/externalLink81.xml"/><Relationship Id="rId7" Type="http://schemas.openxmlformats.org/officeDocument/2006/relationships/worksheet" Target="worksheets/sheet7.xml"/><Relationship Id="rId71" Type="http://schemas.openxmlformats.org/officeDocument/2006/relationships/externalLink" Target="externalLinks/externalLink6.xml"/><Relationship Id="rId92" Type="http://schemas.openxmlformats.org/officeDocument/2006/relationships/externalLink" Target="externalLinks/externalLink27.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1.xml"/><Relationship Id="rId87" Type="http://schemas.openxmlformats.org/officeDocument/2006/relationships/externalLink" Target="externalLinks/externalLink22.xml"/><Relationship Id="rId110" Type="http://schemas.openxmlformats.org/officeDocument/2006/relationships/externalLink" Target="externalLinks/externalLink45.xml"/><Relationship Id="rId115" Type="http://schemas.openxmlformats.org/officeDocument/2006/relationships/externalLink" Target="externalLinks/externalLink50.xml"/><Relationship Id="rId131" Type="http://schemas.openxmlformats.org/officeDocument/2006/relationships/externalLink" Target="externalLinks/externalLink66.xml"/><Relationship Id="rId136" Type="http://schemas.openxmlformats.org/officeDocument/2006/relationships/externalLink" Target="externalLinks/externalLink71.xml"/><Relationship Id="rId61" Type="http://schemas.openxmlformats.org/officeDocument/2006/relationships/worksheet" Target="worksheets/sheet61.xml"/><Relationship Id="rId82" Type="http://schemas.openxmlformats.org/officeDocument/2006/relationships/externalLink" Target="externalLinks/externalLink17.xml"/><Relationship Id="rId15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2.xml"/><Relationship Id="rId100" Type="http://schemas.openxmlformats.org/officeDocument/2006/relationships/externalLink" Target="externalLinks/externalLink35.xml"/><Relationship Id="rId105" Type="http://schemas.openxmlformats.org/officeDocument/2006/relationships/externalLink" Target="externalLinks/externalLink40.xml"/><Relationship Id="rId126" Type="http://schemas.openxmlformats.org/officeDocument/2006/relationships/externalLink" Target="externalLinks/externalLink61.xml"/><Relationship Id="rId147" Type="http://schemas.openxmlformats.org/officeDocument/2006/relationships/externalLink" Target="externalLinks/externalLink8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7.xml"/><Relationship Id="rId93" Type="http://schemas.openxmlformats.org/officeDocument/2006/relationships/externalLink" Target="externalLinks/externalLink28.xml"/><Relationship Id="rId98" Type="http://schemas.openxmlformats.org/officeDocument/2006/relationships/externalLink" Target="externalLinks/externalLink33.xml"/><Relationship Id="rId121" Type="http://schemas.openxmlformats.org/officeDocument/2006/relationships/externalLink" Target="externalLinks/externalLink56.xml"/><Relationship Id="rId142" Type="http://schemas.openxmlformats.org/officeDocument/2006/relationships/externalLink" Target="externalLinks/externalLink77.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externalLink" Target="externalLinks/externalLink2.xml"/><Relationship Id="rId116" Type="http://schemas.openxmlformats.org/officeDocument/2006/relationships/externalLink" Target="externalLinks/externalLink51.xml"/><Relationship Id="rId137" Type="http://schemas.openxmlformats.org/officeDocument/2006/relationships/externalLink" Target="externalLinks/externalLink72.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externalLink" Target="externalLinks/externalLink18.xml"/><Relationship Id="rId88" Type="http://schemas.openxmlformats.org/officeDocument/2006/relationships/externalLink" Target="externalLinks/externalLink23.xml"/><Relationship Id="rId111" Type="http://schemas.openxmlformats.org/officeDocument/2006/relationships/externalLink" Target="externalLinks/externalLink46.xml"/><Relationship Id="rId132" Type="http://schemas.openxmlformats.org/officeDocument/2006/relationships/externalLink" Target="externalLinks/externalLink67.xml"/><Relationship Id="rId153"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41.xml"/><Relationship Id="rId127" Type="http://schemas.openxmlformats.org/officeDocument/2006/relationships/externalLink" Target="externalLinks/externalLink62.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externalLink" Target="externalLinks/externalLink8.xml"/><Relationship Id="rId78" Type="http://schemas.openxmlformats.org/officeDocument/2006/relationships/externalLink" Target="externalLinks/externalLink13.xml"/><Relationship Id="rId94" Type="http://schemas.openxmlformats.org/officeDocument/2006/relationships/externalLink" Target="externalLinks/externalLink29.xml"/><Relationship Id="rId99" Type="http://schemas.openxmlformats.org/officeDocument/2006/relationships/externalLink" Target="externalLinks/externalLink34.xml"/><Relationship Id="rId101" Type="http://schemas.openxmlformats.org/officeDocument/2006/relationships/externalLink" Target="externalLinks/externalLink36.xml"/><Relationship Id="rId122" Type="http://schemas.openxmlformats.org/officeDocument/2006/relationships/externalLink" Target="externalLinks/externalLink57.xml"/><Relationship Id="rId143" Type="http://schemas.openxmlformats.org/officeDocument/2006/relationships/externalLink" Target="externalLinks/externalLink78.xml"/><Relationship Id="rId148" Type="http://schemas.openxmlformats.org/officeDocument/2006/relationships/externalLink" Target="externalLinks/externalLink83.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externalLink" Target="externalLinks/externalLink3.xml"/><Relationship Id="rId89" Type="http://schemas.openxmlformats.org/officeDocument/2006/relationships/externalLink" Target="externalLinks/externalLink24.xml"/><Relationship Id="rId112" Type="http://schemas.openxmlformats.org/officeDocument/2006/relationships/externalLink" Target="externalLinks/externalLink47.xml"/><Relationship Id="rId133" Type="http://schemas.openxmlformats.org/officeDocument/2006/relationships/externalLink" Target="externalLinks/externalLink68.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externalLink" Target="externalLinks/externalLink14.xml"/><Relationship Id="rId102" Type="http://schemas.openxmlformats.org/officeDocument/2006/relationships/externalLink" Target="externalLinks/externalLink37.xml"/><Relationship Id="rId123" Type="http://schemas.openxmlformats.org/officeDocument/2006/relationships/externalLink" Target="externalLinks/externalLink58.xml"/><Relationship Id="rId144" Type="http://schemas.openxmlformats.org/officeDocument/2006/relationships/externalLink" Target="externalLinks/externalLink79.xml"/><Relationship Id="rId90" Type="http://schemas.openxmlformats.org/officeDocument/2006/relationships/externalLink" Target="externalLinks/externalLink2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[81]Remesas!$C$6</c:f>
              <c:strCache>
                <c:ptCount val="1"/>
                <c:pt idx="0">
                  <c:v>Millones US$</c:v>
                </c:pt>
              </c:strCache>
            </c:strRef>
          </c:tx>
          <c:spPr>
            <a:solidFill>
              <a:schemeClr val="accent1"/>
            </a:solidFill>
            <a:ln>
              <a:noFill/>
            </a:ln>
            <a:effectLst/>
          </c:spPr>
          <c:invertIfNegative val="0"/>
          <c:dLbls>
            <c:dLbl>
              <c:idx val="14"/>
              <c:layout>
                <c:manualLayout>
                  <c:x val="-1.2832852101379532E-3"/>
                  <c:y val="0.2476547784468118"/>
                </c:manualLayout>
              </c:layout>
              <c:dLblPos val="outEnd"/>
              <c:showLegendKey val="0"/>
              <c:showVal val="1"/>
              <c:showCatName val="0"/>
              <c:showSerName val="0"/>
              <c:showPercent val="0"/>
              <c:showBubbleSize val="0"/>
              <c:extLst>
                <c:ext xmlns:c15="http://schemas.microsoft.com/office/drawing/2012/chart" uri="{CE6537A1-D6FC-4f65-9D91-7224C49458BB}"/>
              </c:extLst>
            </c:dLbl>
            <c:numFmt formatCode="#,##0.0" sourceLinked="0"/>
            <c:spPr>
              <a:solidFill>
                <a:sysClr val="window" lastClr="FFFFFF"/>
              </a:solidFill>
              <a:ln>
                <a:solidFill>
                  <a:schemeClr val="accent1"/>
                </a:solid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[81]Remesas!$A$7:$B$26</c:f>
              <c:multiLvlStrCache>
                <c:ptCount val="20"/>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Enero</c:v>
                  </c:pt>
                  <c:pt idx="13">
                    <c:v>Febrero</c:v>
                  </c:pt>
                  <c:pt idx="14">
                    <c:v>Marzo</c:v>
                  </c:pt>
                  <c:pt idx="15">
                    <c:v>Abril</c:v>
                  </c:pt>
                  <c:pt idx="16">
                    <c:v>Mayo</c:v>
                  </c:pt>
                  <c:pt idx="17">
                    <c:v>Junio</c:v>
                  </c:pt>
                  <c:pt idx="18">
                    <c:v>Julio</c:v>
                  </c:pt>
                  <c:pt idx="19">
                    <c:v>Agosto</c:v>
                  </c:pt>
                </c:lvl>
                <c:lvl>
                  <c:pt idx="0">
                    <c:v>2019</c:v>
                  </c:pt>
                  <c:pt idx="12">
                    <c:v>2020</c:v>
                  </c:pt>
                </c:lvl>
              </c:multiLvlStrCache>
            </c:multiLvlStrRef>
          </c:cat>
          <c:val>
            <c:numRef>
              <c:f>[81]Remesas!$C$7:$C$26</c:f>
              <c:numCache>
                <c:formatCode>General</c:formatCode>
                <c:ptCount val="20"/>
                <c:pt idx="0">
                  <c:v>537027584.8399992</c:v>
                </c:pt>
                <c:pt idx="1">
                  <c:v>540684107.55999827</c:v>
                </c:pt>
                <c:pt idx="2">
                  <c:v>665489927.626809</c:v>
                </c:pt>
                <c:pt idx="3">
                  <c:v>585198360.75999868</c:v>
                </c:pt>
                <c:pt idx="4">
                  <c:v>541946170.17000091</c:v>
                </c:pt>
                <c:pt idx="5">
                  <c:v>587007958.965922</c:v>
                </c:pt>
                <c:pt idx="6">
                  <c:v>640298900.47000027</c:v>
                </c:pt>
                <c:pt idx="7">
                  <c:v>628403279.74999952</c:v>
                </c:pt>
                <c:pt idx="8">
                  <c:v>566862569.72300637</c:v>
                </c:pt>
                <c:pt idx="9">
                  <c:v>580329553.99999666</c:v>
                </c:pt>
                <c:pt idx="10">
                  <c:v>557117042.189996</c:v>
                </c:pt>
                <c:pt idx="11">
                  <c:v>656680078.40304554</c:v>
                </c:pt>
                <c:pt idx="12">
                  <c:v>586851782.67763412</c:v>
                </c:pt>
                <c:pt idx="13">
                  <c:v>596216800.55763865</c:v>
                </c:pt>
                <c:pt idx="14">
                  <c:v>520139430.55881906</c:v>
                </c:pt>
                <c:pt idx="15">
                  <c:v>395004254.92000002</c:v>
                </c:pt>
                <c:pt idx="16">
                  <c:v>638730418.44000006</c:v>
                </c:pt>
                <c:pt idx="17">
                  <c:v>737908001.74999988</c:v>
                </c:pt>
                <c:pt idx="18">
                  <c:v>827713827.2700001</c:v>
                </c:pt>
                <c:pt idx="19">
                  <c:v>769933855.04586029</c:v>
                </c:pt>
              </c:numCache>
            </c:numRef>
          </c:val>
        </c:ser>
        <c:dLbls>
          <c:showLegendKey val="0"/>
          <c:showVal val="0"/>
          <c:showCatName val="0"/>
          <c:showSerName val="0"/>
          <c:showPercent val="0"/>
          <c:showBubbleSize val="0"/>
        </c:dLbls>
        <c:gapWidth val="219"/>
        <c:overlap val="-27"/>
        <c:axId val="1165908784"/>
        <c:axId val="1165909872"/>
      </c:barChart>
      <c:lineChart>
        <c:grouping val="standard"/>
        <c:varyColors val="0"/>
        <c:ser>
          <c:idx val="1"/>
          <c:order val="1"/>
          <c:tx>
            <c:strRef>
              <c:f>[81]Remesas!$D$6</c:f>
              <c:strCache>
                <c:ptCount val="1"/>
                <c:pt idx="0">
                  <c:v>Tasa de Crecimiento (%)</c:v>
                </c:pt>
              </c:strCache>
            </c:strRef>
          </c:tx>
          <c:spPr>
            <a:ln w="28575" cap="rnd">
              <a:solidFill>
                <a:schemeClr val="accent2"/>
              </a:solidFill>
              <a:round/>
            </a:ln>
            <a:effectLst/>
          </c:spPr>
          <c:marker>
            <c:symbol val="none"/>
          </c:marker>
          <c:dLbls>
            <c:dLbl>
              <c:idx val="14"/>
              <c:layout>
                <c:manualLayout>
                  <c:x val="-1.7160756734089757E-2"/>
                  <c:y val="-9.479419484329171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5"/>
              <c:layout>
                <c:manualLayout>
                  <c:x val="-2.7427038415193287E-2"/>
                  <c:y val="1.1088158097884751E-2"/>
                </c:manualLayout>
              </c:layout>
              <c:dLblPos val="r"/>
              <c:showLegendKey val="0"/>
              <c:showVal val="1"/>
              <c:showCatName val="0"/>
              <c:showSerName val="0"/>
              <c:showPercent val="0"/>
              <c:showBubbleSize val="0"/>
              <c:extLst>
                <c:ext xmlns:c15="http://schemas.microsoft.com/office/drawing/2012/chart" uri="{CE6537A1-D6FC-4f65-9D91-7224C49458BB}"/>
              </c:extLst>
            </c:dLbl>
            <c:numFmt formatCode="0.0%" sourceLinked="0"/>
            <c:spPr>
              <a:solidFill>
                <a:sysClr val="window" lastClr="FFFFFF"/>
              </a:solidFill>
              <a:ln>
                <a:solidFill>
                  <a:schemeClr val="accent2"/>
                </a:solid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[81]Remesas!$A$7:$B$26</c:f>
              <c:multiLvlStrCache>
                <c:ptCount val="20"/>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Enero</c:v>
                  </c:pt>
                  <c:pt idx="13">
                    <c:v>Febrero</c:v>
                  </c:pt>
                  <c:pt idx="14">
                    <c:v>Marzo</c:v>
                  </c:pt>
                  <c:pt idx="15">
                    <c:v>Abril</c:v>
                  </c:pt>
                  <c:pt idx="16">
                    <c:v>Mayo</c:v>
                  </c:pt>
                  <c:pt idx="17">
                    <c:v>Junio</c:v>
                  </c:pt>
                  <c:pt idx="18">
                    <c:v>Julio</c:v>
                  </c:pt>
                  <c:pt idx="19">
                    <c:v>Agosto</c:v>
                  </c:pt>
                </c:lvl>
                <c:lvl>
                  <c:pt idx="0">
                    <c:v>2019</c:v>
                  </c:pt>
                  <c:pt idx="12">
                    <c:v>2020</c:v>
                  </c:pt>
                </c:lvl>
              </c:multiLvlStrCache>
            </c:multiLvlStrRef>
          </c:cat>
          <c:val>
            <c:numRef>
              <c:f>[81]Remesas!$D$7:$D$26</c:f>
              <c:numCache>
                <c:formatCode>General</c:formatCode>
                <c:ptCount val="20"/>
                <c:pt idx="0">
                  <c:v>8.6185397866008984E-2</c:v>
                </c:pt>
                <c:pt idx="1">
                  <c:v>0.18602838059330784</c:v>
                </c:pt>
                <c:pt idx="2">
                  <c:v>0.10801145717626803</c:v>
                </c:pt>
                <c:pt idx="3">
                  <c:v>8.806380916751122E-2</c:v>
                </c:pt>
                <c:pt idx="4">
                  <c:v>-4.8073752327799535E-2</c:v>
                </c:pt>
                <c:pt idx="5">
                  <c:v>5.2461899052272054E-2</c:v>
                </c:pt>
                <c:pt idx="6">
                  <c:v>9.7975104615385833E-2</c:v>
                </c:pt>
                <c:pt idx="7">
                  <c:v>0.13947543131360085</c:v>
                </c:pt>
                <c:pt idx="8">
                  <c:v>9.8616582596306346E-2</c:v>
                </c:pt>
                <c:pt idx="9">
                  <c:v>0.10421494373290452</c:v>
                </c:pt>
                <c:pt idx="10">
                  <c:v>0.11839162299195594</c:v>
                </c:pt>
                <c:pt idx="11">
                  <c:v>8.7345816188257652E-2</c:v>
                </c:pt>
                <c:pt idx="12">
                  <c:v>9.2777725472853456E-2</c:v>
                </c:pt>
                <c:pt idx="13">
                  <c:v>0.10270820285110394</c:v>
                </c:pt>
                <c:pt idx="14">
                  <c:v>-0.21841126519573573</c:v>
                </c:pt>
                <c:pt idx="15">
                  <c:v>-0.32500792653108779</c:v>
                </c:pt>
                <c:pt idx="16">
                  <c:v>0.17858646042214721</c:v>
                </c:pt>
                <c:pt idx="17">
                  <c:v>0.25706643407340612</c:v>
                </c:pt>
                <c:pt idx="18">
                  <c:v>0.29269912327263281</c:v>
                </c:pt>
                <c:pt idx="19">
                  <c:v>0.22522252804308485</c:v>
                </c:pt>
              </c:numCache>
            </c:numRef>
          </c:val>
          <c:smooth val="0"/>
        </c:ser>
        <c:dLbls>
          <c:showLegendKey val="0"/>
          <c:showVal val="0"/>
          <c:showCatName val="0"/>
          <c:showSerName val="0"/>
          <c:showPercent val="0"/>
          <c:showBubbleSize val="0"/>
        </c:dLbls>
        <c:marker val="1"/>
        <c:smooth val="0"/>
        <c:axId val="1167441056"/>
        <c:axId val="1165914224"/>
      </c:lineChart>
      <c:catAx>
        <c:axId val="116590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crossAx val="1165909872"/>
        <c:crosses val="autoZero"/>
        <c:auto val="1"/>
        <c:lblAlgn val="ctr"/>
        <c:lblOffset val="100"/>
        <c:noMultiLvlLbl val="0"/>
      </c:catAx>
      <c:valAx>
        <c:axId val="116590987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DO"/>
          </a:p>
        </c:txPr>
        <c:crossAx val="1165908784"/>
        <c:crosses val="autoZero"/>
        <c:crossBetween val="between"/>
      </c:valAx>
      <c:valAx>
        <c:axId val="1165914224"/>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DO"/>
          </a:p>
        </c:txPr>
        <c:crossAx val="1167441056"/>
        <c:crosses val="max"/>
        <c:crossBetween val="between"/>
      </c:valAx>
      <c:catAx>
        <c:axId val="1167441056"/>
        <c:scaling>
          <c:orientation val="minMax"/>
        </c:scaling>
        <c:delete val="1"/>
        <c:axPos val="b"/>
        <c:numFmt formatCode="General" sourceLinked="1"/>
        <c:majorTickMark val="none"/>
        <c:minorTickMark val="none"/>
        <c:tickLblPos val="nextTo"/>
        <c:crossAx val="11659142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chart>
  <c:spPr>
    <a:no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12940617568546E-2"/>
          <c:y val="1.6733644424869284E-2"/>
          <c:w val="0.9467432433878199"/>
          <c:h val="0.69575905087334966"/>
        </c:manualLayout>
      </c:layout>
      <c:areaChart>
        <c:grouping val="stacked"/>
        <c:varyColors val="0"/>
        <c:ser>
          <c:idx val="1"/>
          <c:order val="1"/>
          <c:spPr>
            <a:solidFill>
              <a:schemeClr val="bg1"/>
            </a:solidFill>
            <a:ln>
              <a:noFill/>
            </a:ln>
            <a:effectLst/>
          </c:spPr>
          <c:cat>
            <c:multiLvlStrRef>
              <c:f>[82]I.Inflación!$B$232:$C$263</c:f>
              <c:multiLvlStrCache>
                <c:ptCount val="32"/>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lvl>
                <c:lvl>
                  <c:pt idx="0">
                    <c:v>2018</c:v>
                  </c:pt>
                  <c:pt idx="12">
                    <c:v>2019</c:v>
                  </c:pt>
                  <c:pt idx="24">
                    <c:v>2020</c:v>
                  </c:pt>
                  <c:pt idx="25">
                    <c:v>0</c:v>
                  </c:pt>
                  <c:pt idx="26">
                    <c:v>0</c:v>
                  </c:pt>
                </c:lvl>
              </c:multiLvlStrCache>
            </c:multiLvlStrRef>
          </c:cat>
          <c:val>
            <c:numRef>
              <c:f>[82]I.Inflación!$H$232:$H$263</c:f>
              <c:numCache>
                <c:formatCode>General</c:formatCode>
                <c:ptCount val="32"/>
                <c:pt idx="0">
                  <c:v>0.03</c:v>
                </c:pt>
                <c:pt idx="1">
                  <c:v>0.03</c:v>
                </c:pt>
                <c:pt idx="2">
                  <c:v>0.03</c:v>
                </c:pt>
                <c:pt idx="3">
                  <c:v>0.03</c:v>
                </c:pt>
                <c:pt idx="4">
                  <c:v>0.03</c:v>
                </c:pt>
                <c:pt idx="5">
                  <c:v>0.03</c:v>
                </c:pt>
                <c:pt idx="6">
                  <c:v>0.03</c:v>
                </c:pt>
                <c:pt idx="7">
                  <c:v>0.03</c:v>
                </c:pt>
                <c:pt idx="8">
                  <c:v>0.03</c:v>
                </c:pt>
                <c:pt idx="9">
                  <c:v>0.03</c:v>
                </c:pt>
                <c:pt idx="10">
                  <c:v>0.03</c:v>
                </c:pt>
                <c:pt idx="11">
                  <c:v>0.03</c:v>
                </c:pt>
                <c:pt idx="12">
                  <c:v>0.03</c:v>
                </c:pt>
                <c:pt idx="13">
                  <c:v>0.03</c:v>
                </c:pt>
                <c:pt idx="14">
                  <c:v>0.03</c:v>
                </c:pt>
                <c:pt idx="15">
                  <c:v>0.03</c:v>
                </c:pt>
                <c:pt idx="16">
                  <c:v>0.03</c:v>
                </c:pt>
                <c:pt idx="17">
                  <c:v>0.03</c:v>
                </c:pt>
                <c:pt idx="18">
                  <c:v>0.03</c:v>
                </c:pt>
                <c:pt idx="19">
                  <c:v>0.03</c:v>
                </c:pt>
                <c:pt idx="20">
                  <c:v>0.03</c:v>
                </c:pt>
                <c:pt idx="21">
                  <c:v>0.03</c:v>
                </c:pt>
                <c:pt idx="22">
                  <c:v>0.03</c:v>
                </c:pt>
                <c:pt idx="23">
                  <c:v>0.03</c:v>
                </c:pt>
                <c:pt idx="24">
                  <c:v>0.03</c:v>
                </c:pt>
                <c:pt idx="25">
                  <c:v>0.03</c:v>
                </c:pt>
                <c:pt idx="26">
                  <c:v>0.03</c:v>
                </c:pt>
                <c:pt idx="27">
                  <c:v>0.03</c:v>
                </c:pt>
                <c:pt idx="28">
                  <c:v>0.03</c:v>
                </c:pt>
                <c:pt idx="29">
                  <c:v>0.03</c:v>
                </c:pt>
                <c:pt idx="30">
                  <c:v>0.03</c:v>
                </c:pt>
                <c:pt idx="31">
                  <c:v>0.03</c:v>
                </c:pt>
              </c:numCache>
            </c:numRef>
          </c:val>
        </c:ser>
        <c:ser>
          <c:idx val="2"/>
          <c:order val="2"/>
          <c:spPr>
            <a:solidFill>
              <a:schemeClr val="bg1">
                <a:lumMod val="85000"/>
              </a:schemeClr>
            </a:solidFill>
            <a:ln w="25400" cap="flat" cmpd="sng" algn="ctr">
              <a:solidFill>
                <a:schemeClr val="bg1">
                  <a:lumMod val="85000"/>
                </a:schemeClr>
              </a:solidFill>
              <a:prstDash val="solid"/>
            </a:ln>
            <a:effectLst/>
          </c:spPr>
          <c:cat>
            <c:multiLvlStrRef>
              <c:f>[82]I.Inflación!$B$232:$C$263</c:f>
              <c:multiLvlStrCache>
                <c:ptCount val="32"/>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lvl>
                <c:lvl>
                  <c:pt idx="0">
                    <c:v>2018</c:v>
                  </c:pt>
                  <c:pt idx="12">
                    <c:v>2019</c:v>
                  </c:pt>
                  <c:pt idx="24">
                    <c:v>2020</c:v>
                  </c:pt>
                  <c:pt idx="25">
                    <c:v>0</c:v>
                  </c:pt>
                  <c:pt idx="26">
                    <c:v>0</c:v>
                  </c:pt>
                </c:lvl>
              </c:multiLvlStrCache>
            </c:multiLvlStrRef>
          </c:cat>
          <c:val>
            <c:numRef>
              <c:f>[82]I.Inflación!$I$232:$I$263</c:f>
              <c:numCache>
                <c:formatCode>General</c:formatCode>
                <c:ptCount val="32"/>
                <c:pt idx="0">
                  <c:v>0.01</c:v>
                </c:pt>
                <c:pt idx="1">
                  <c:v>0.01</c:v>
                </c:pt>
                <c:pt idx="2">
                  <c:v>0.01</c:v>
                </c:pt>
                <c:pt idx="3">
                  <c:v>0.01</c:v>
                </c:pt>
                <c:pt idx="4">
                  <c:v>0.01</c:v>
                </c:pt>
                <c:pt idx="5">
                  <c:v>0.01</c:v>
                </c:pt>
                <c:pt idx="6">
                  <c:v>0.01</c:v>
                </c:pt>
                <c:pt idx="7">
                  <c:v>0.01</c:v>
                </c:pt>
                <c:pt idx="8">
                  <c:v>0.01</c:v>
                </c:pt>
                <c:pt idx="9">
                  <c:v>0.01</c:v>
                </c:pt>
                <c:pt idx="10">
                  <c:v>0.01</c:v>
                </c:pt>
                <c:pt idx="11">
                  <c:v>0.01</c:v>
                </c:pt>
                <c:pt idx="12">
                  <c:v>0.01</c:v>
                </c:pt>
                <c:pt idx="13">
                  <c:v>0.01</c:v>
                </c:pt>
                <c:pt idx="14">
                  <c:v>0.01</c:v>
                </c:pt>
                <c:pt idx="15">
                  <c:v>0.01</c:v>
                </c:pt>
                <c:pt idx="16">
                  <c:v>0.01</c:v>
                </c:pt>
                <c:pt idx="17">
                  <c:v>0.01</c:v>
                </c:pt>
                <c:pt idx="18">
                  <c:v>0.01</c:v>
                </c:pt>
                <c:pt idx="19">
                  <c:v>0.01</c:v>
                </c:pt>
                <c:pt idx="20">
                  <c:v>0.01</c:v>
                </c:pt>
                <c:pt idx="21">
                  <c:v>0.01</c:v>
                </c:pt>
                <c:pt idx="22">
                  <c:v>0.01</c:v>
                </c:pt>
                <c:pt idx="23">
                  <c:v>0.01</c:v>
                </c:pt>
                <c:pt idx="24">
                  <c:v>0.01</c:v>
                </c:pt>
                <c:pt idx="25">
                  <c:v>0.01</c:v>
                </c:pt>
                <c:pt idx="26">
                  <c:v>0.01</c:v>
                </c:pt>
                <c:pt idx="27">
                  <c:v>0.01</c:v>
                </c:pt>
                <c:pt idx="28">
                  <c:v>0.01</c:v>
                </c:pt>
                <c:pt idx="29">
                  <c:v>0.01</c:v>
                </c:pt>
                <c:pt idx="30">
                  <c:v>0.01</c:v>
                </c:pt>
                <c:pt idx="31">
                  <c:v>0.01</c:v>
                </c:pt>
              </c:numCache>
            </c:numRef>
          </c:val>
        </c:ser>
        <c:ser>
          <c:idx val="3"/>
          <c:order val="3"/>
          <c:spPr>
            <a:solidFill>
              <a:schemeClr val="bg1">
                <a:lumMod val="85000"/>
              </a:schemeClr>
            </a:solidFill>
            <a:ln>
              <a:solidFill>
                <a:schemeClr val="bg1">
                  <a:lumMod val="85000"/>
                </a:schemeClr>
              </a:solidFill>
            </a:ln>
            <a:effectLst/>
          </c:spPr>
          <c:cat>
            <c:multiLvlStrRef>
              <c:f>[82]I.Inflación!$B$232:$C$263</c:f>
              <c:multiLvlStrCache>
                <c:ptCount val="32"/>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lvl>
                <c:lvl>
                  <c:pt idx="0">
                    <c:v>2018</c:v>
                  </c:pt>
                  <c:pt idx="12">
                    <c:v>2019</c:v>
                  </c:pt>
                  <c:pt idx="24">
                    <c:v>2020</c:v>
                  </c:pt>
                  <c:pt idx="25">
                    <c:v>0</c:v>
                  </c:pt>
                  <c:pt idx="26">
                    <c:v>0</c:v>
                  </c:pt>
                </c:lvl>
              </c:multiLvlStrCache>
            </c:multiLvlStrRef>
          </c:cat>
          <c:val>
            <c:numRef>
              <c:f>[82]I.Inflación!$J$232:$J$263</c:f>
              <c:numCache>
                <c:formatCode>General</c:formatCode>
                <c:ptCount val="32"/>
                <c:pt idx="0">
                  <c:v>0.01</c:v>
                </c:pt>
                <c:pt idx="1">
                  <c:v>0.01</c:v>
                </c:pt>
                <c:pt idx="2">
                  <c:v>0.01</c:v>
                </c:pt>
                <c:pt idx="3">
                  <c:v>0.01</c:v>
                </c:pt>
                <c:pt idx="4">
                  <c:v>0.01</c:v>
                </c:pt>
                <c:pt idx="5">
                  <c:v>0.01</c:v>
                </c:pt>
                <c:pt idx="6">
                  <c:v>0.01</c:v>
                </c:pt>
                <c:pt idx="7">
                  <c:v>0.01</c:v>
                </c:pt>
                <c:pt idx="8">
                  <c:v>0.01</c:v>
                </c:pt>
                <c:pt idx="9">
                  <c:v>0.01</c:v>
                </c:pt>
                <c:pt idx="10">
                  <c:v>0.01</c:v>
                </c:pt>
                <c:pt idx="11">
                  <c:v>0.01</c:v>
                </c:pt>
                <c:pt idx="12">
                  <c:v>0.01</c:v>
                </c:pt>
                <c:pt idx="13">
                  <c:v>0.01</c:v>
                </c:pt>
                <c:pt idx="14">
                  <c:v>0.01</c:v>
                </c:pt>
                <c:pt idx="15">
                  <c:v>0.01</c:v>
                </c:pt>
                <c:pt idx="16">
                  <c:v>0.01</c:v>
                </c:pt>
                <c:pt idx="17">
                  <c:v>0.01</c:v>
                </c:pt>
                <c:pt idx="18">
                  <c:v>0.01</c:v>
                </c:pt>
                <c:pt idx="19">
                  <c:v>0.01</c:v>
                </c:pt>
                <c:pt idx="20">
                  <c:v>0.01</c:v>
                </c:pt>
                <c:pt idx="21">
                  <c:v>0.01</c:v>
                </c:pt>
                <c:pt idx="22">
                  <c:v>0.01</c:v>
                </c:pt>
                <c:pt idx="23">
                  <c:v>0.01</c:v>
                </c:pt>
                <c:pt idx="24">
                  <c:v>0.01</c:v>
                </c:pt>
                <c:pt idx="25">
                  <c:v>0.01</c:v>
                </c:pt>
                <c:pt idx="26">
                  <c:v>0.01</c:v>
                </c:pt>
                <c:pt idx="27">
                  <c:v>0.01</c:v>
                </c:pt>
                <c:pt idx="28">
                  <c:v>0.01</c:v>
                </c:pt>
                <c:pt idx="29">
                  <c:v>0.01</c:v>
                </c:pt>
                <c:pt idx="30">
                  <c:v>0.01</c:v>
                </c:pt>
                <c:pt idx="31">
                  <c:v>0.01</c:v>
                </c:pt>
              </c:numCache>
            </c:numRef>
          </c:val>
        </c:ser>
        <c:dLbls>
          <c:showLegendKey val="0"/>
          <c:showVal val="0"/>
          <c:showCatName val="0"/>
          <c:showSerName val="0"/>
          <c:showPercent val="0"/>
          <c:showBubbleSize val="0"/>
        </c:dLbls>
        <c:axId val="1167438880"/>
        <c:axId val="1167442144"/>
      </c:areaChart>
      <c:lineChart>
        <c:grouping val="standard"/>
        <c:varyColors val="0"/>
        <c:ser>
          <c:idx val="0"/>
          <c:order val="0"/>
          <c:tx>
            <c:strRef>
              <c:f>[82]I.Inflación!$D$3</c:f>
              <c:strCache>
                <c:ptCount val="1"/>
                <c:pt idx="0">
                  <c:v>IPC</c:v>
                </c:pt>
              </c:strCache>
            </c:strRef>
          </c:tx>
          <c:spPr>
            <a:ln w="38100" cap="rnd">
              <a:solidFill>
                <a:srgbClr val="00B0F0"/>
              </a:solidFill>
              <a:round/>
            </a:ln>
            <a:effectLst/>
          </c:spPr>
          <c:marker>
            <c:symbol val="circle"/>
            <c:size val="5"/>
            <c:spPr>
              <a:solidFill>
                <a:srgbClr val="00B0F0"/>
              </a:solidFill>
              <a:ln w="38100">
                <a:solidFill>
                  <a:srgbClr val="00B0F0"/>
                </a:solidFill>
              </a:ln>
              <a:effectLst/>
            </c:spPr>
          </c:marker>
          <c:dLbls>
            <c:dLbl>
              <c:idx val="0"/>
              <c:dLblPos val="b"/>
              <c:showLegendKey val="0"/>
              <c:showVal val="1"/>
              <c:showCatName val="0"/>
              <c:showSerName val="0"/>
              <c:showPercent val="0"/>
              <c:showBubbleSize val="0"/>
              <c:extLst>
                <c:ext xmlns:c15="http://schemas.microsoft.com/office/drawing/2012/chart" uri="{CE6537A1-D6FC-4f65-9D91-7224C49458BB}"/>
              </c:extLst>
            </c:dLbl>
            <c:dLbl>
              <c:idx val="1"/>
              <c:dLblPos val="b"/>
              <c:showLegendKey val="0"/>
              <c:showVal val="1"/>
              <c:showCatName val="0"/>
              <c:showSerName val="0"/>
              <c:showPercent val="0"/>
              <c:showBubbleSize val="0"/>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LblPos val="b"/>
              <c:showLegendKey val="0"/>
              <c:showVal val="1"/>
              <c:showCatName val="0"/>
              <c:showSerName val="0"/>
              <c:showPercent val="0"/>
              <c:showBubbleSize val="0"/>
              <c:extLst>
                <c:ext xmlns:c15="http://schemas.microsoft.com/office/drawing/2012/chart" uri="{CE6537A1-D6FC-4f65-9D91-7224C49458BB}"/>
              </c:extLst>
            </c:dLbl>
            <c:dLbl>
              <c:idx val="4"/>
              <c:dLblPos val="l"/>
              <c:showLegendKey val="0"/>
              <c:showVal val="1"/>
              <c:showCatName val="0"/>
              <c:showSerName val="0"/>
              <c:showPercent val="0"/>
              <c:showBubbleSize val="0"/>
              <c:extLst>
                <c:ext xmlns:c15="http://schemas.microsoft.com/office/drawing/2012/chart" uri="{CE6537A1-D6FC-4f65-9D91-7224C49458BB}"/>
              </c:extLst>
            </c:dLbl>
            <c:dLbl>
              <c:idx val="6"/>
              <c:dLblPos val="r"/>
              <c:showLegendKey val="0"/>
              <c:showVal val="1"/>
              <c:showCatName val="0"/>
              <c:showSerName val="0"/>
              <c:showPercent val="0"/>
              <c:showBubbleSize val="0"/>
              <c:extLst>
                <c:ext xmlns:c15="http://schemas.microsoft.com/office/drawing/2012/chart" uri="{CE6537A1-D6FC-4f65-9D91-7224C49458BB}"/>
              </c:extLst>
            </c:dLbl>
            <c:dLbl>
              <c:idx val="7"/>
              <c:dLblPos val="b"/>
              <c:showLegendKey val="0"/>
              <c:showVal val="1"/>
              <c:showCatName val="0"/>
              <c:showSerName val="0"/>
              <c:showPercent val="0"/>
              <c:showBubbleSize val="0"/>
              <c:extLst>
                <c:ext xmlns:c15="http://schemas.microsoft.com/office/drawing/2012/chart" uri="{CE6537A1-D6FC-4f65-9D91-7224C49458BB}"/>
              </c:extLst>
            </c:dLbl>
            <c:dLbl>
              <c:idx val="8"/>
              <c:dLblPos val="b"/>
              <c:showLegendKey val="0"/>
              <c:showVal val="1"/>
              <c:showCatName val="0"/>
              <c:showSerName val="0"/>
              <c:showPercent val="0"/>
              <c:showBubbleSize val="0"/>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2"/>
              <c:dLblPos val="b"/>
              <c:showLegendKey val="0"/>
              <c:showVal val="1"/>
              <c:showCatName val="0"/>
              <c:showSerName val="0"/>
              <c:showPercent val="0"/>
              <c:showBubbleSize val="0"/>
              <c:extLst>
                <c:ext xmlns:c15="http://schemas.microsoft.com/office/drawing/2012/chart" uri="{CE6537A1-D6FC-4f65-9D91-7224C49458BB}"/>
              </c:extLst>
            </c:dLbl>
            <c:dLbl>
              <c:idx val="13"/>
              <c:dLblPos val="b"/>
              <c:showLegendKey val="0"/>
              <c:showVal val="1"/>
              <c:showCatName val="0"/>
              <c:showSerName val="0"/>
              <c:showPercent val="0"/>
              <c:showBubbleSize val="0"/>
              <c:extLst>
                <c:ext xmlns:c15="http://schemas.microsoft.com/office/drawing/2012/chart" uri="{CE6537A1-D6FC-4f65-9D91-7224C49458BB}"/>
              </c:extLst>
            </c:dLbl>
            <c:dLbl>
              <c:idx val="14"/>
              <c:dLblPos val="l"/>
              <c:showLegendKey val="0"/>
              <c:showVal val="1"/>
              <c:showCatName val="0"/>
              <c:showSerName val="0"/>
              <c:showPercent val="0"/>
              <c:showBubbleSize val="0"/>
              <c:extLst>
                <c:ext xmlns:c15="http://schemas.microsoft.com/office/drawing/2012/chart" uri="{CE6537A1-D6FC-4f65-9D91-7224C49458BB}"/>
              </c:extLst>
            </c:dLbl>
            <c:dLbl>
              <c:idx val="16"/>
              <c:dLblPos val="b"/>
              <c:showLegendKey val="0"/>
              <c:showVal val="1"/>
              <c:showCatName val="0"/>
              <c:showSerName val="0"/>
              <c:showPercent val="0"/>
              <c:showBubbleSize val="0"/>
              <c:extLst>
                <c:ext xmlns:c15="http://schemas.microsoft.com/office/drawing/2012/chart" uri="{CE6537A1-D6FC-4f65-9D91-7224C49458BB}"/>
              </c:extLst>
            </c:dLbl>
            <c:dLbl>
              <c:idx val="17"/>
              <c:dLblPos val="b"/>
              <c:showLegendKey val="0"/>
              <c:showVal val="1"/>
              <c:showCatName val="0"/>
              <c:showSerName val="0"/>
              <c:showPercent val="0"/>
              <c:showBubbleSize val="0"/>
              <c:extLst>
                <c:ext xmlns:c15="http://schemas.microsoft.com/office/drawing/2012/chart" uri="{CE6537A1-D6FC-4f65-9D91-7224C49458BB}"/>
              </c:extLst>
            </c:dLbl>
            <c:dLbl>
              <c:idx val="27"/>
              <c:dLblPos val="l"/>
              <c:showLegendKey val="0"/>
              <c:showVal val="1"/>
              <c:showCatName val="0"/>
              <c:showSerName val="0"/>
              <c:showPercent val="0"/>
              <c:showBubbleSize val="0"/>
              <c:extLst>
                <c:ext xmlns:c15="http://schemas.microsoft.com/office/drawing/2012/chart" uri="{CE6537A1-D6FC-4f65-9D91-7224C49458BB}"/>
              </c:extLst>
            </c:dLbl>
            <c:dLbl>
              <c:idx val="28"/>
              <c:dLblPos val="r"/>
              <c:showLegendKey val="0"/>
              <c:showVal val="1"/>
              <c:showCatName val="0"/>
              <c:showSerName val="0"/>
              <c:showPercent val="0"/>
              <c:showBubbleSize val="0"/>
              <c:extLst>
                <c:ext xmlns:c15="http://schemas.microsoft.com/office/drawing/2012/chart" uri="{CE6537A1-D6FC-4f65-9D91-7224C49458BB}"/>
              </c:extLst>
            </c:dLbl>
            <c:dLbl>
              <c:idx val="29"/>
              <c:dLblPos val="r"/>
              <c:showLegendKey val="0"/>
              <c:showVal val="1"/>
              <c:showCatName val="0"/>
              <c:showSerName val="0"/>
              <c:showPercent val="0"/>
              <c:showBubbleSize val="0"/>
              <c:extLst>
                <c:ext xmlns:c15="http://schemas.microsoft.com/office/drawing/2012/chart" uri="{CE6537A1-D6FC-4f65-9D91-7224C49458BB}"/>
              </c:extLst>
            </c:dLbl>
            <c:numFmt formatCode="0.0%" sourceLinked="0"/>
            <c:spPr>
              <a:solidFill>
                <a:sysClr val="window" lastClr="FFFFFF"/>
              </a:solidFill>
              <a:ln>
                <a:solidFill>
                  <a:schemeClr val="accent1"/>
                </a:solid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D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[82]I.Inflación!$B$232:$C$263</c:f>
              <c:multiLvlStrCache>
                <c:ptCount val="32"/>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lvl>
                <c:lvl>
                  <c:pt idx="0">
                    <c:v>2018</c:v>
                  </c:pt>
                  <c:pt idx="12">
                    <c:v>2019</c:v>
                  </c:pt>
                  <c:pt idx="24">
                    <c:v>2020</c:v>
                  </c:pt>
                  <c:pt idx="25">
                    <c:v>0</c:v>
                  </c:pt>
                  <c:pt idx="26">
                    <c:v>0</c:v>
                  </c:pt>
                </c:lvl>
              </c:multiLvlStrCache>
            </c:multiLvlStrRef>
          </c:cat>
          <c:val>
            <c:numRef>
              <c:f>[82]I.Inflación!$E$232:$E$263</c:f>
              <c:numCache>
                <c:formatCode>General</c:formatCode>
                <c:ptCount val="32"/>
                <c:pt idx="0">
                  <c:v>3.8632506263638566E-2</c:v>
                </c:pt>
                <c:pt idx="1">
                  <c:v>3.3158953722334017E-2</c:v>
                </c:pt>
                <c:pt idx="2">
                  <c:v>3.9112903225806406E-2</c:v>
                </c:pt>
                <c:pt idx="3">
                  <c:v>4.0456848709080839E-2</c:v>
                </c:pt>
                <c:pt idx="4">
                  <c:v>4.4703987112364008E-2</c:v>
                </c:pt>
                <c:pt idx="5">
                  <c:v>4.628884237642894E-2</c:v>
                </c:pt>
                <c:pt idx="6">
                  <c:v>4.4278367084538583E-2</c:v>
                </c:pt>
                <c:pt idx="7">
                  <c:v>3.8673591689972087E-2</c:v>
                </c:pt>
                <c:pt idx="8">
                  <c:v>3.2870186581976935E-2</c:v>
                </c:pt>
                <c:pt idx="9">
                  <c:v>3.5172687574434258E-2</c:v>
                </c:pt>
                <c:pt idx="10">
                  <c:v>2.3717595146166559E-2</c:v>
                </c:pt>
                <c:pt idx="11">
                  <c:v>1.1705946620883312E-2</c:v>
                </c:pt>
                <c:pt idx="12">
                  <c:v>7.0811609991439095E-3</c:v>
                </c:pt>
                <c:pt idx="13">
                  <c:v>1.1918672587053036E-2</c:v>
                </c:pt>
                <c:pt idx="14">
                  <c:v>1.4745828482731982E-2</c:v>
                </c:pt>
                <c:pt idx="15">
                  <c:v>1.607915893630163E-2</c:v>
                </c:pt>
                <c:pt idx="16">
                  <c:v>1.3107170393215295E-2</c:v>
                </c:pt>
                <c:pt idx="17">
                  <c:v>9.1559590674770153E-3</c:v>
                </c:pt>
                <c:pt idx="18">
                  <c:v>1.4005386687187649E-2</c:v>
                </c:pt>
                <c:pt idx="19">
                  <c:v>1.7155165781983062E-2</c:v>
                </c:pt>
                <c:pt idx="20">
                  <c:v>2.0216773003305377E-2</c:v>
                </c:pt>
                <c:pt idx="21">
                  <c:v>2.4773738303421E-2</c:v>
                </c:pt>
                <c:pt idx="22">
                  <c:v>3.225061576354693E-2</c:v>
                </c:pt>
                <c:pt idx="23">
                  <c:v>3.6562789262573281E-2</c:v>
                </c:pt>
                <c:pt idx="24">
                  <c:v>4.1724617524339314E-2</c:v>
                </c:pt>
                <c:pt idx="25">
                  <c:v>3.6566589684372541E-2</c:v>
                </c:pt>
                <c:pt idx="26">
                  <c:v>2.4474187380497003E-2</c:v>
                </c:pt>
                <c:pt idx="27">
                  <c:v>1.0727328058429686E-2</c:v>
                </c:pt>
                <c:pt idx="28">
                  <c:v>9.8934550989344672E-3</c:v>
                </c:pt>
                <c:pt idx="29">
                  <c:v>2.8972247636474657E-2</c:v>
                </c:pt>
                <c:pt idx="30">
                  <c:v>4.3484859983304203E-2</c:v>
                </c:pt>
                <c:pt idx="31">
                  <c:v>4.8026017243987251E-2</c:v>
                </c:pt>
              </c:numCache>
            </c:numRef>
          </c:val>
          <c:smooth val="0"/>
        </c:ser>
        <c:ser>
          <c:idx val="5"/>
          <c:order val="4"/>
          <c:tx>
            <c:strRef>
              <c:f>[82]I.Inflación!$F$3</c:f>
              <c:strCache>
                <c:ptCount val="1"/>
                <c:pt idx="0">
                  <c:v>IPC Subyacente</c:v>
                </c:pt>
              </c:strCache>
            </c:strRef>
          </c:tx>
          <c:spPr>
            <a:ln w="38100" cap="rnd">
              <a:solidFill>
                <a:schemeClr val="tx2">
                  <a:lumMod val="75000"/>
                </a:schemeClr>
              </a:solidFill>
              <a:round/>
            </a:ln>
            <a:effectLst/>
          </c:spPr>
          <c:marker>
            <c:symbol val="circle"/>
            <c:size val="5"/>
            <c:spPr>
              <a:solidFill>
                <a:schemeClr val="tx2">
                  <a:lumMod val="75000"/>
                </a:schemeClr>
              </a:solidFill>
              <a:ln w="38100">
                <a:solidFill>
                  <a:schemeClr val="tx2">
                    <a:lumMod val="75000"/>
                  </a:schemeClr>
                </a:solidFill>
              </a:ln>
              <a:effectLst/>
            </c:spPr>
          </c:marker>
          <c:cat>
            <c:multiLvlStrRef>
              <c:f>[82]I.Inflación!$B$232:$C$263</c:f>
              <c:multiLvlStrCache>
                <c:ptCount val="32"/>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lvl>
                <c:lvl>
                  <c:pt idx="0">
                    <c:v>2018</c:v>
                  </c:pt>
                  <c:pt idx="12">
                    <c:v>2019</c:v>
                  </c:pt>
                  <c:pt idx="24">
                    <c:v>2020</c:v>
                  </c:pt>
                  <c:pt idx="25">
                    <c:v>0</c:v>
                  </c:pt>
                  <c:pt idx="26">
                    <c:v>0</c:v>
                  </c:pt>
                </c:lvl>
              </c:multiLvlStrCache>
            </c:multiLvlStrRef>
          </c:cat>
          <c:val>
            <c:numRef>
              <c:f>[82]I.Inflación!$G$232:$G$263</c:f>
              <c:numCache>
                <c:formatCode>General</c:formatCode>
                <c:ptCount val="32"/>
                <c:pt idx="0">
                  <c:v>2.4254342838413656E-2</c:v>
                </c:pt>
                <c:pt idx="1">
                  <c:v>2.4613623354321712E-2</c:v>
                </c:pt>
                <c:pt idx="2">
                  <c:v>2.572898799313883E-2</c:v>
                </c:pt>
                <c:pt idx="3">
                  <c:v>2.7251958224543182E-2</c:v>
                </c:pt>
                <c:pt idx="4">
                  <c:v>2.696757373309433E-2</c:v>
                </c:pt>
                <c:pt idx="5">
                  <c:v>2.6837996096291672E-2</c:v>
                </c:pt>
                <c:pt idx="6">
                  <c:v>2.6140607241435188E-2</c:v>
                </c:pt>
                <c:pt idx="7">
                  <c:v>2.589834898025245E-2</c:v>
                </c:pt>
                <c:pt idx="8">
                  <c:v>2.525619301218418E-2</c:v>
                </c:pt>
                <c:pt idx="9">
                  <c:v>2.5965647931618374E-2</c:v>
                </c:pt>
                <c:pt idx="10">
                  <c:v>2.5428502454333479E-2</c:v>
                </c:pt>
                <c:pt idx="11">
                  <c:v>2.4719101123595655E-2</c:v>
                </c:pt>
                <c:pt idx="12">
                  <c:v>2.3760000000000003E-2</c:v>
                </c:pt>
                <c:pt idx="13">
                  <c:v>2.258579409417405E-2</c:v>
                </c:pt>
                <c:pt idx="14">
                  <c:v>2.1500238891543288E-2</c:v>
                </c:pt>
                <c:pt idx="15">
                  <c:v>2.0651310563939651E-2</c:v>
                </c:pt>
                <c:pt idx="16">
                  <c:v>1.9754065846886215E-2</c:v>
                </c:pt>
                <c:pt idx="17">
                  <c:v>1.9483605258989289E-2</c:v>
                </c:pt>
                <c:pt idx="18">
                  <c:v>2.0411392405063067E-2</c:v>
                </c:pt>
                <c:pt idx="19">
                  <c:v>2.0590091511517805E-2</c:v>
                </c:pt>
                <c:pt idx="20">
                  <c:v>2.1407209192507493E-2</c:v>
                </c:pt>
                <c:pt idx="21">
                  <c:v>2.2321779454531177E-2</c:v>
                </c:pt>
                <c:pt idx="22">
                  <c:v>2.1972847838028553E-2</c:v>
                </c:pt>
                <c:pt idx="23">
                  <c:v>2.2478070175438569E-2</c:v>
                </c:pt>
                <c:pt idx="24">
                  <c:v>2.4068140970540108E-2</c:v>
                </c:pt>
                <c:pt idx="25">
                  <c:v>2.4974635136189915E-2</c:v>
                </c:pt>
                <c:pt idx="26">
                  <c:v>2.666043030869969E-2</c:v>
                </c:pt>
                <c:pt idx="27">
                  <c:v>2.7548638132295578E-2</c:v>
                </c:pt>
                <c:pt idx="28">
                  <c:v>3.0963124319278279E-2</c:v>
                </c:pt>
                <c:pt idx="29">
                  <c:v>3.5114978247358763E-2</c:v>
                </c:pt>
                <c:pt idx="30">
                  <c:v>4.1401767715925075E-2</c:v>
                </c:pt>
                <c:pt idx="31">
                  <c:v>4.2359124990337671E-2</c:v>
                </c:pt>
              </c:numCache>
            </c:numRef>
          </c:val>
          <c:smooth val="0"/>
        </c:ser>
        <c:ser>
          <c:idx val="4"/>
          <c:order val="5"/>
          <c:tx>
            <c:strRef>
              <c:f>[82]I.Inflación!$K$204</c:f>
              <c:strCache>
                <c:ptCount val="1"/>
                <c:pt idx="0">
                  <c:v>Meta de Inflación 4% ± 1</c:v>
                </c:pt>
              </c:strCache>
            </c:strRef>
          </c:tx>
          <c:spPr>
            <a:ln w="28575" cap="rnd">
              <a:solidFill>
                <a:sysClr val="windowText" lastClr="000000"/>
              </a:solidFill>
              <a:prstDash val="dash"/>
              <a:round/>
            </a:ln>
            <a:effectLst/>
          </c:spPr>
          <c:marker>
            <c:symbol val="none"/>
          </c:marker>
          <c:cat>
            <c:multiLvlStrRef>
              <c:f>[82]I.Inflación!$B$232:$C$263</c:f>
              <c:multiLvlStrCache>
                <c:ptCount val="32"/>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lvl>
                <c:lvl>
                  <c:pt idx="0">
                    <c:v>2018</c:v>
                  </c:pt>
                  <c:pt idx="12">
                    <c:v>2019</c:v>
                  </c:pt>
                  <c:pt idx="24">
                    <c:v>2020</c:v>
                  </c:pt>
                  <c:pt idx="25">
                    <c:v>0</c:v>
                  </c:pt>
                  <c:pt idx="26">
                    <c:v>0</c:v>
                  </c:pt>
                </c:lvl>
              </c:multiLvlStrCache>
            </c:multiLvlStrRef>
          </c:cat>
          <c:val>
            <c:numRef>
              <c:f>[82]I.Inflación!$K$232:$K$263</c:f>
              <c:numCache>
                <c:formatCode>General</c:formatCode>
                <c:ptCount val="32"/>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numCache>
            </c:numRef>
          </c:val>
          <c:smooth val="0"/>
        </c:ser>
        <c:dLbls>
          <c:showLegendKey val="0"/>
          <c:showVal val="0"/>
          <c:showCatName val="0"/>
          <c:showSerName val="0"/>
          <c:showPercent val="0"/>
          <c:showBubbleSize val="0"/>
        </c:dLbls>
        <c:marker val="1"/>
        <c:smooth val="0"/>
        <c:axId val="1167438880"/>
        <c:axId val="1167442144"/>
      </c:lineChart>
      <c:catAx>
        <c:axId val="1167438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1167442144"/>
        <c:crosses val="autoZero"/>
        <c:auto val="1"/>
        <c:lblAlgn val="ctr"/>
        <c:lblOffset val="100"/>
        <c:noMultiLvlLbl val="0"/>
      </c:catAx>
      <c:valAx>
        <c:axId val="1167442144"/>
        <c:scaling>
          <c:orientation val="minMax"/>
          <c:max val="7.0000000000000007E-2"/>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1167438880"/>
        <c:crosses val="autoZero"/>
        <c:crossBetween val="between"/>
      </c:valAx>
      <c:spPr>
        <a:noFill/>
        <a:ln>
          <a:noFill/>
        </a:ln>
        <a:effectLst/>
      </c:spPr>
    </c:plotArea>
    <c:legend>
      <c:legendPos val="t"/>
      <c:legendEntry>
        <c:idx val="0"/>
        <c:delete val="1"/>
      </c:legendEntry>
      <c:legendEntry>
        <c:idx val="1"/>
        <c:delete val="1"/>
      </c:legendEntry>
      <c:legendEntry>
        <c:idx val="2"/>
        <c:delete val="1"/>
      </c:legendEntry>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legend>
    <c:plotVisOnly val="1"/>
    <c:dispBlanksAs val="gap"/>
    <c:showDLblsOverMax val="0"/>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'[83]Transables y no Transables'!$N$14:$N$16</c:f>
              <c:strCache>
                <c:ptCount val="3"/>
                <c:pt idx="0">
                  <c:v>General</c:v>
                </c:pt>
                <c:pt idx="1">
                  <c:v>Transable</c:v>
                </c:pt>
                <c:pt idx="2">
                  <c:v>No Transable</c:v>
                </c:pt>
              </c:strCache>
            </c:strRef>
          </c:cat>
          <c:val>
            <c:numRef>
              <c:f>'[83]Transables y no Transables'!$O$14:$O$16</c:f>
              <c:numCache>
                <c:formatCode>General</c:formatCode>
                <c:ptCount val="3"/>
                <c:pt idx="0">
                  <c:v>4.8026017243987251E-2</c:v>
                </c:pt>
                <c:pt idx="1">
                  <c:v>5.3737250723093322E-2</c:v>
                </c:pt>
                <c:pt idx="2">
                  <c:v>4.191391872605732E-2</c:v>
                </c:pt>
              </c:numCache>
            </c:numRef>
          </c:val>
        </c:ser>
        <c:dLbls>
          <c:showLegendKey val="0"/>
          <c:showVal val="0"/>
          <c:showCatName val="0"/>
          <c:showSerName val="0"/>
          <c:showPercent val="0"/>
          <c:showBubbleSize val="0"/>
        </c:dLbls>
        <c:gapWidth val="219"/>
        <c:overlap val="-27"/>
        <c:axId val="1167436160"/>
        <c:axId val="1167436704"/>
      </c:barChart>
      <c:catAx>
        <c:axId val="116743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crossAx val="1167436704"/>
        <c:crosses val="autoZero"/>
        <c:auto val="1"/>
        <c:lblAlgn val="ctr"/>
        <c:lblOffset val="100"/>
        <c:noMultiLvlLbl val="0"/>
      </c:catAx>
      <c:valAx>
        <c:axId val="1167436704"/>
        <c:scaling>
          <c:orientation val="minMax"/>
          <c:max val="7.0000000000000007E-2"/>
        </c:scaling>
        <c:delete val="1"/>
        <c:axPos val="l"/>
        <c:numFmt formatCode="General" sourceLinked="1"/>
        <c:majorTickMark val="none"/>
        <c:minorTickMark val="none"/>
        <c:tickLblPos val="nextTo"/>
        <c:crossAx val="11674361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b="1">
          <a:solidFill>
            <a:sysClr val="windowText" lastClr="000000"/>
          </a:solidFill>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'[83]IPC por Quintil'!$O$12:$O$16</c:f>
              <c:strCache>
                <c:ptCount val="5"/>
                <c:pt idx="0">
                  <c:v>Quintil 1</c:v>
                </c:pt>
                <c:pt idx="1">
                  <c:v>Quintil 2</c:v>
                </c:pt>
                <c:pt idx="2">
                  <c:v>Quintil 3</c:v>
                </c:pt>
                <c:pt idx="3">
                  <c:v>Quintil 4</c:v>
                </c:pt>
                <c:pt idx="4">
                  <c:v>Quintil 5</c:v>
                </c:pt>
              </c:strCache>
            </c:strRef>
          </c:cat>
          <c:val>
            <c:numRef>
              <c:f>'[83]IPC por Quintil'!$P$12:$P$16</c:f>
              <c:numCache>
                <c:formatCode>General</c:formatCode>
                <c:ptCount val="5"/>
                <c:pt idx="0">
                  <c:v>5.5283005052354284E-2</c:v>
                </c:pt>
                <c:pt idx="1">
                  <c:v>5.3505261597747156E-2</c:v>
                </c:pt>
                <c:pt idx="2">
                  <c:v>5.0022431583669702E-2</c:v>
                </c:pt>
                <c:pt idx="3">
                  <c:v>4.6501094587453773E-2</c:v>
                </c:pt>
                <c:pt idx="4">
                  <c:v>4.4130149161449861E-2</c:v>
                </c:pt>
              </c:numCache>
            </c:numRef>
          </c:val>
        </c:ser>
        <c:dLbls>
          <c:showLegendKey val="0"/>
          <c:showVal val="0"/>
          <c:showCatName val="0"/>
          <c:showSerName val="0"/>
          <c:showPercent val="0"/>
          <c:showBubbleSize val="0"/>
        </c:dLbls>
        <c:gapWidth val="219"/>
        <c:overlap val="-27"/>
        <c:axId val="1167442688"/>
        <c:axId val="1167443232"/>
      </c:barChart>
      <c:catAx>
        <c:axId val="116744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crossAx val="1167443232"/>
        <c:crosses val="autoZero"/>
        <c:auto val="1"/>
        <c:lblAlgn val="ctr"/>
        <c:lblOffset val="100"/>
        <c:noMultiLvlLbl val="0"/>
      </c:catAx>
      <c:valAx>
        <c:axId val="1167443232"/>
        <c:scaling>
          <c:orientation val="minMax"/>
          <c:max val="7.0000000000000007E-2"/>
        </c:scaling>
        <c:delete val="1"/>
        <c:axPos val="l"/>
        <c:numFmt formatCode="General" sourceLinked="1"/>
        <c:majorTickMark val="none"/>
        <c:minorTickMark val="none"/>
        <c:tickLblPos val="nextTo"/>
        <c:crossAx val="116744268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b="1">
          <a:solidFill>
            <a:sysClr val="windowText" lastClr="000000"/>
          </a:solidFill>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3</xdr:row>
      <xdr:rowOff>152400</xdr:rowOff>
    </xdr:from>
    <xdr:to>
      <xdr:col>8</xdr:col>
      <xdr:colOff>426720</xdr:colOff>
      <xdr:row>21</xdr:row>
      <xdr:rowOff>168275</xdr:rowOff>
    </xdr:to>
    <xdr:pic>
      <xdr:nvPicPr>
        <xdr:cNvPr id="2" name="Imagen 1" descr="C:\Users\mmarinas\AppData\Local\Microsoft\Windows\INetCache\Content.Outlook\YLTZD5YL\plot weo incl 2019.jpe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60" y="891540"/>
          <a:ext cx="5943600" cy="330771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13</xdr:col>
      <xdr:colOff>724711</xdr:colOff>
      <xdr:row>23</xdr:row>
      <xdr:rowOff>152714</xdr:rowOff>
    </xdr:to>
    <xdr:pic>
      <xdr:nvPicPr>
        <xdr:cNvPr id="2" name="Imagen 1"/>
        <xdr:cNvPicPr>
          <a:picLocks noChangeAspect="1"/>
        </xdr:cNvPicPr>
      </xdr:nvPicPr>
      <xdr:blipFill>
        <a:blip xmlns:r="http://schemas.openxmlformats.org/officeDocument/2006/relationships" r:embed="rId1"/>
        <a:stretch>
          <a:fillRect/>
        </a:stretch>
      </xdr:blipFill>
      <xdr:spPr>
        <a:xfrm>
          <a:off x="1569720" y="731520"/>
          <a:ext cx="9358171" cy="36274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30480</xdr:colOff>
      <xdr:row>4</xdr:row>
      <xdr:rowOff>83820</xdr:rowOff>
    </xdr:from>
    <xdr:to>
      <xdr:col>8</xdr:col>
      <xdr:colOff>731520</xdr:colOff>
      <xdr:row>10</xdr:row>
      <xdr:rowOff>17145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60" y="815340"/>
          <a:ext cx="6248400" cy="1030605"/>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723900</xdr:colOff>
      <xdr:row>4</xdr:row>
      <xdr:rowOff>30480</xdr:rowOff>
    </xdr:from>
    <xdr:to>
      <xdr:col>7</xdr:col>
      <xdr:colOff>15240</xdr:colOff>
      <xdr:row>20</xdr:row>
      <xdr:rowOff>83820</xdr:rowOff>
    </xdr:to>
    <xdr:pic>
      <xdr:nvPicPr>
        <xdr:cNvPr id="2" name="Imagen 1"/>
        <xdr:cNvPicPr/>
      </xdr:nvPicPr>
      <xdr:blipFill>
        <a:blip xmlns:r="http://schemas.openxmlformats.org/officeDocument/2006/relationships" r:embed="rId1"/>
        <a:stretch>
          <a:fillRect/>
        </a:stretch>
      </xdr:blipFill>
      <xdr:spPr>
        <a:xfrm>
          <a:off x="1516380" y="762000"/>
          <a:ext cx="4046220" cy="29794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272415</xdr:colOff>
      <xdr:row>3</xdr:row>
      <xdr:rowOff>365760</xdr:rowOff>
    </xdr:from>
    <xdr:to>
      <xdr:col>8</xdr:col>
      <xdr:colOff>173355</xdr:colOff>
      <xdr:row>43</xdr:row>
      <xdr:rowOff>140970</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 y="937260"/>
          <a:ext cx="5234940" cy="758571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4</xdr:row>
      <xdr:rowOff>38100</xdr:rowOff>
    </xdr:from>
    <xdr:to>
      <xdr:col>15</xdr:col>
      <xdr:colOff>104774</xdr:colOff>
      <xdr:row>36</xdr:row>
      <xdr:rowOff>84756</xdr:rowOff>
    </xdr:to>
    <xdr:pic>
      <xdr:nvPicPr>
        <xdr:cNvPr id="3" name="Imagen 2" descr="INVERSION PUBLICA TOTAL ADEND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
          <a:ext cx="11534774" cy="6142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xdr:row>
      <xdr:rowOff>95250</xdr:rowOff>
    </xdr:from>
    <xdr:to>
      <xdr:col>11</xdr:col>
      <xdr:colOff>676275</xdr:colOff>
      <xdr:row>26</xdr:row>
      <xdr:rowOff>66675</xdr:rowOff>
    </xdr:to>
    <xdr:pic>
      <xdr:nvPicPr>
        <xdr:cNvPr id="4" name="Imagen 3" descr="MAPA INVERSION PER CAPITA ADEND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9163050" cy="397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83820</xdr:colOff>
      <xdr:row>4</xdr:row>
      <xdr:rowOff>83820</xdr:rowOff>
    </xdr:from>
    <xdr:to>
      <xdr:col>9</xdr:col>
      <xdr:colOff>76200</xdr:colOff>
      <xdr:row>24</xdr:row>
      <xdr:rowOff>78041</xdr:rowOff>
    </xdr:to>
    <xdr:pic>
      <xdr:nvPicPr>
        <xdr:cNvPr id="2" name="Imagen 1"/>
        <xdr:cNvPicPr>
          <a:picLocks noChangeAspect="1"/>
        </xdr:cNvPicPr>
      </xdr:nvPicPr>
      <xdr:blipFill>
        <a:blip xmlns:r="http://schemas.openxmlformats.org/officeDocument/2006/relationships" r:embed="rId1"/>
        <a:stretch>
          <a:fillRect/>
        </a:stretch>
      </xdr:blipFill>
      <xdr:spPr>
        <a:xfrm>
          <a:off x="876300" y="815340"/>
          <a:ext cx="6332220" cy="36518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510540</xdr:colOff>
      <xdr:row>4</xdr:row>
      <xdr:rowOff>144780</xdr:rowOff>
    </xdr:from>
    <xdr:to>
      <xdr:col>7</xdr:col>
      <xdr:colOff>593251</xdr:colOff>
      <xdr:row>23</xdr:row>
      <xdr:rowOff>53633</xdr:rowOff>
    </xdr:to>
    <xdr:pic>
      <xdr:nvPicPr>
        <xdr:cNvPr id="3" name="Imagen 2"/>
        <xdr:cNvPicPr>
          <a:picLocks noChangeAspect="1"/>
        </xdr:cNvPicPr>
      </xdr:nvPicPr>
      <xdr:blipFill>
        <a:blip xmlns:r="http://schemas.openxmlformats.org/officeDocument/2006/relationships" r:embed="rId1"/>
        <a:stretch>
          <a:fillRect/>
        </a:stretch>
      </xdr:blipFill>
      <xdr:spPr>
        <a:xfrm>
          <a:off x="1295400" y="876300"/>
          <a:ext cx="4791871" cy="338357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693420</xdr:colOff>
      <xdr:row>4</xdr:row>
      <xdr:rowOff>68580</xdr:rowOff>
    </xdr:from>
    <xdr:to>
      <xdr:col>8</xdr:col>
      <xdr:colOff>502920</xdr:colOff>
      <xdr:row>21</xdr:row>
      <xdr:rowOff>53340</xdr:rowOff>
    </xdr:to>
    <xdr:pic>
      <xdr:nvPicPr>
        <xdr:cNvPr id="3" name="Imagen 2" descr="Rplot0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3420" y="800100"/>
          <a:ext cx="6088380" cy="3093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259080</xdr:colOff>
      <xdr:row>4</xdr:row>
      <xdr:rowOff>121920</xdr:rowOff>
    </xdr:from>
    <xdr:to>
      <xdr:col>8</xdr:col>
      <xdr:colOff>655320</xdr:colOff>
      <xdr:row>16</xdr:row>
      <xdr:rowOff>165735</xdr:rowOff>
    </xdr:to>
    <xdr:pic>
      <xdr:nvPicPr>
        <xdr:cNvPr id="2" name="Picture 6"/>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1560" y="853440"/>
          <a:ext cx="5943600" cy="22383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68580</xdr:rowOff>
    </xdr:from>
    <xdr:to>
      <xdr:col>7</xdr:col>
      <xdr:colOff>256466</xdr:colOff>
      <xdr:row>15</xdr:row>
      <xdr:rowOff>32175</xdr:rowOff>
    </xdr:to>
    <xdr:pic>
      <xdr:nvPicPr>
        <xdr:cNvPr id="4" name="Imagen 3"/>
        <xdr:cNvPicPr>
          <a:picLocks noChangeAspect="1"/>
        </xdr:cNvPicPr>
      </xdr:nvPicPr>
      <xdr:blipFill>
        <a:blip xmlns:r="http://schemas.openxmlformats.org/officeDocument/2006/relationships" r:embed="rId1"/>
        <a:stretch>
          <a:fillRect/>
        </a:stretch>
      </xdr:blipFill>
      <xdr:spPr>
        <a:xfrm>
          <a:off x="792480" y="800100"/>
          <a:ext cx="5011346" cy="1975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548640</xdr:colOff>
      <xdr:row>4</xdr:row>
      <xdr:rowOff>68580</xdr:rowOff>
    </xdr:from>
    <xdr:to>
      <xdr:col>8</xdr:col>
      <xdr:colOff>85853</xdr:colOff>
      <xdr:row>15</xdr:row>
      <xdr:rowOff>117527</xdr:rowOff>
    </xdr:to>
    <xdr:pic>
      <xdr:nvPicPr>
        <xdr:cNvPr id="2" name="Imagen 1"/>
        <xdr:cNvPicPr>
          <a:picLocks noChangeAspect="1"/>
        </xdr:cNvPicPr>
      </xdr:nvPicPr>
      <xdr:blipFill>
        <a:blip xmlns:r="http://schemas.openxmlformats.org/officeDocument/2006/relationships" r:embed="rId1"/>
        <a:stretch>
          <a:fillRect/>
        </a:stretch>
      </xdr:blipFill>
      <xdr:spPr>
        <a:xfrm>
          <a:off x="548640" y="800100"/>
          <a:ext cx="5877053" cy="20606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76200</xdr:colOff>
      <xdr:row>4</xdr:row>
      <xdr:rowOff>190499</xdr:rowOff>
    </xdr:from>
    <xdr:to>
      <xdr:col>12</xdr:col>
      <xdr:colOff>180975</xdr:colOff>
      <xdr:row>28</xdr:row>
      <xdr:rowOff>154804</xdr:rowOff>
    </xdr:to>
    <xdr:pic>
      <xdr:nvPicPr>
        <xdr:cNvPr id="3" name="Imagen 2" descr="Gráfico 4. Crecimiento del PIB 2018-20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0775" y="952499"/>
          <a:ext cx="7048500" cy="4536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152399</xdr:colOff>
      <xdr:row>5</xdr:row>
      <xdr:rowOff>38100</xdr:rowOff>
    </xdr:from>
    <xdr:to>
      <xdr:col>12</xdr:col>
      <xdr:colOff>438149</xdr:colOff>
      <xdr:row>22</xdr:row>
      <xdr:rowOff>106962</xdr:rowOff>
    </xdr:to>
    <xdr:pic>
      <xdr:nvPicPr>
        <xdr:cNvPr id="3" name="Imagen 2" descr="Gráfico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4" y="990600"/>
          <a:ext cx="7229475" cy="3307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761999</xdr:colOff>
      <xdr:row>5</xdr:row>
      <xdr:rowOff>0</xdr:rowOff>
    </xdr:from>
    <xdr:to>
      <xdr:col>14</xdr:col>
      <xdr:colOff>609600</xdr:colOff>
      <xdr:row>21</xdr:row>
      <xdr:rowOff>137160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12</xdr:col>
      <xdr:colOff>404134</xdr:colOff>
      <xdr:row>25</xdr:row>
      <xdr:rowOff>168048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304800</xdr:colOff>
      <xdr:row>16</xdr:row>
      <xdr:rowOff>121920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114300</xdr:rowOff>
    </xdr:from>
    <xdr:to>
      <xdr:col>7</xdr:col>
      <xdr:colOff>0</xdr:colOff>
      <xdr:row>18</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FPSFWN03P\STA\respaldo%20Henry%20Rodriguez\Resto%20del%20Sistema%20Bancario\Implementacion%20del%20MEMF\Oferta%20Monetaria\analisis%20pafi%20junio%202007%20y%20gr&#225;ficos%20comparado%20con%20el%20MEMF.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2\whd\DATA\US\ARM\REP\97ARMRED\TABLES\EDSSARMRED9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Al_pf\mis%20document\documentos%20de%20trabajo\ARCHIVOS%20DE%20TRABAJO%20DE%20%20EXCEL\SEMANALES\TASAINT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K:\FPSFWN03P\STA\ARCHIVOS%20VARIOS%20IPC\BOLETIN\BOLETIN05.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A:\ECCB06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Documents%20and%20Settings\1996100\Desktop\My%20Documents\Archivos%20de%20Excel\Archivo%20Monetario%204%20de%20enero.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Users\kgonzalez\Documents\Contexto%20Macroecon&#243;mico%20Nacional%20v2.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Dpto.%20EEPE/Personales/Karen%20Gonz&#225;lez/2020/T3/Formulaci&#243;n%202021/Contexto%20Macroecon&#243;mico%20Nacional/Precios%20E-M%202020.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Dpto.%20EEPE/Personales/Karen%20Gonz&#225;lez/2020/T3/Formulaci&#243;n%202021/Contexto%20Macroecon&#243;mico%20Nacional/Contexto%20Macroecon&#243;mico%20Nacional%20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FMO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WIN\TEMP\MFLOW96.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11"/>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 val="RES"/>
    </sheetNames>
    <sheetDataSet>
      <sheetData sheetId="0" refreshError="1"/>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A78">
            <v>78</v>
          </cell>
          <cell r="B78" t="str">
            <v>Exports of goods and services</v>
          </cell>
          <cell r="S78">
            <v>5315.9</v>
          </cell>
        </row>
        <row r="79">
          <cell r="A79">
            <v>79</v>
          </cell>
          <cell r="B79" t="str">
            <v xml:space="preserve">   Goods</v>
          </cell>
          <cell r="S79">
            <v>3452.5</v>
          </cell>
        </row>
        <row r="80">
          <cell r="A80">
            <v>80</v>
          </cell>
          <cell r="B80" t="str">
            <v>Domestic</v>
          </cell>
          <cell r="S80">
            <v>736.39999999999986</v>
          </cell>
        </row>
        <row r="81">
          <cell r="A81">
            <v>81</v>
          </cell>
          <cell r="B81" t="str">
            <v>Free trade zones</v>
          </cell>
          <cell r="S81">
            <v>2716.1000000000004</v>
          </cell>
        </row>
        <row r="82">
          <cell r="A82">
            <v>82</v>
          </cell>
          <cell r="B82" t="str">
            <v xml:space="preserve">   Services</v>
          </cell>
          <cell r="S82">
            <v>1863.4</v>
          </cell>
        </row>
        <row r="83">
          <cell r="A83">
            <v>83</v>
          </cell>
          <cell r="B83" t="str">
            <v xml:space="preserve">      Tourism receipts</v>
          </cell>
          <cell r="S83">
            <v>1428.8</v>
          </cell>
        </row>
        <row r="84">
          <cell r="A84">
            <v>84</v>
          </cell>
          <cell r="B84" t="str">
            <v>Total exports of goods</v>
          </cell>
          <cell r="S84">
            <v>0</v>
          </cell>
        </row>
        <row r="85">
          <cell r="A85">
            <v>85</v>
          </cell>
          <cell r="B85" t="str">
            <v>Imports of goods and services</v>
          </cell>
          <cell r="S85">
            <v>5899.8</v>
          </cell>
        </row>
        <row r="86">
          <cell r="A86">
            <v>86</v>
          </cell>
          <cell r="B86" t="str">
            <v xml:space="preserve">   Goods (including free trade zones)</v>
          </cell>
          <cell r="S86">
            <v>4903.2</v>
          </cell>
        </row>
        <row r="87">
          <cell r="A87">
            <v>87</v>
          </cell>
          <cell r="B87" t="str">
            <v xml:space="preserve">      Consumer Goods</v>
          </cell>
          <cell r="S87">
            <v>1092.5999999999999</v>
          </cell>
        </row>
        <row r="88">
          <cell r="A88">
            <v>88</v>
          </cell>
          <cell r="B88" t="str">
            <v xml:space="preserve">         Durable</v>
          </cell>
          <cell r="S88">
            <v>517.9</v>
          </cell>
        </row>
        <row r="89">
          <cell r="A89">
            <v>89</v>
          </cell>
          <cell r="B89" t="str">
            <v xml:space="preserve">         Non durable</v>
          </cell>
          <cell r="S89">
            <v>574.69999999999993</v>
          </cell>
        </row>
        <row r="90">
          <cell r="A90">
            <v>90</v>
          </cell>
          <cell r="B90" t="str">
            <v xml:space="preserve">      Primary/Intermediate goods</v>
          </cell>
          <cell r="S90">
            <v>1284.8999999999999</v>
          </cell>
        </row>
        <row r="91">
          <cell r="A91">
            <v>91</v>
          </cell>
          <cell r="B91" t="str">
            <v xml:space="preserve">         of which: Petroleum products</v>
          </cell>
          <cell r="S91">
            <v>521.6</v>
          </cell>
        </row>
        <row r="92">
          <cell r="A92">
            <v>92</v>
          </cell>
          <cell r="B92" t="str">
            <v xml:space="preserve">      Capital goods</v>
          </cell>
          <cell r="S92">
            <v>614.19999999999993</v>
          </cell>
        </row>
        <row r="93">
          <cell r="A93">
            <v>93</v>
          </cell>
          <cell r="B93" t="str">
            <v xml:space="preserve">         of which: Related to privatization</v>
          </cell>
          <cell r="S93">
            <v>0</v>
          </cell>
        </row>
        <row r="94">
          <cell r="A94">
            <v>94</v>
          </cell>
          <cell r="B94" t="str">
            <v xml:space="preserve">   Services</v>
          </cell>
          <cell r="S94">
            <v>996.60000000000014</v>
          </cell>
        </row>
        <row r="95">
          <cell r="A95">
            <v>95</v>
          </cell>
          <cell r="B95" t="str">
            <v>Total imports of goods</v>
          </cell>
          <cell r="S95">
            <v>0</v>
          </cell>
        </row>
        <row r="96">
          <cell r="A96">
            <v>96</v>
          </cell>
          <cell r="B96" t="str">
            <v>Foreign direct investment (net)</v>
          </cell>
          <cell r="S96">
            <v>206.8</v>
          </cell>
        </row>
        <row r="97">
          <cell r="A97">
            <v>97</v>
          </cell>
          <cell r="B97" t="str">
            <v xml:space="preserve">   of which: Related to privatization</v>
          </cell>
          <cell r="S97">
            <v>0</v>
          </cell>
        </row>
        <row r="98">
          <cell r="A98">
            <v>98</v>
          </cell>
          <cell r="B98" t="str">
            <v>Imports net of FTZ imports</v>
          </cell>
        </row>
        <row r="99">
          <cell r="A99">
            <v>99</v>
          </cell>
          <cell r="B99" t="str">
            <v>Commercial banks (net capital flow)</v>
          </cell>
          <cell r="S99">
            <v>18</v>
          </cell>
        </row>
        <row r="100">
          <cell r="A100">
            <v>100</v>
          </cell>
        </row>
        <row r="101">
          <cell r="A101">
            <v>101</v>
          </cell>
          <cell r="B101" t="str">
            <v>Net official international reserves (increase +)</v>
          </cell>
          <cell r="S101">
            <v>-469.60264180264187</v>
          </cell>
        </row>
        <row r="102">
          <cell r="A102">
            <v>102</v>
          </cell>
          <cell r="B102" t="str">
            <v xml:space="preserve">   Gross reserves (increase +)</v>
          </cell>
          <cell r="S102">
            <v>-386.6</v>
          </cell>
        </row>
        <row r="103">
          <cell r="A103">
            <v>103</v>
          </cell>
          <cell r="B103" t="str">
            <v xml:space="preserve">   Liabilities (increase -)</v>
          </cell>
          <cell r="S103">
            <v>-83.002641802641847</v>
          </cell>
        </row>
        <row r="104">
          <cell r="A104">
            <v>104</v>
          </cell>
          <cell r="B104" t="str">
            <v xml:space="preserve">      of which: Use of Fund credits (increase -)</v>
          </cell>
          <cell r="S104">
            <v>8.1999999999999993</v>
          </cell>
        </row>
        <row r="105">
          <cell r="A105">
            <v>105</v>
          </cell>
        </row>
        <row r="106">
          <cell r="A106">
            <v>106</v>
          </cell>
          <cell r="B106" t="str">
            <v>Valuation adjustment</v>
          </cell>
          <cell r="S106">
            <v>0</v>
          </cell>
        </row>
        <row r="107">
          <cell r="A107">
            <v>107</v>
          </cell>
          <cell r="B107" t="str">
            <v>Domestic imports</v>
          </cell>
          <cell r="S107">
            <v>2991.7</v>
          </cell>
        </row>
        <row r="108">
          <cell r="A108">
            <v>108</v>
          </cell>
          <cell r="B108" t="str">
            <v>External public sector debt</v>
          </cell>
          <cell r="S108">
            <v>3946.42</v>
          </cell>
        </row>
        <row r="109">
          <cell r="A109">
            <v>109</v>
          </cell>
        </row>
        <row r="110">
          <cell r="A110">
            <v>110</v>
          </cell>
          <cell r="B110" t="str">
            <v>Interest due</v>
          </cell>
        </row>
        <row r="111">
          <cell r="A111">
            <v>111</v>
          </cell>
          <cell r="B111" t="str">
            <v xml:space="preserve">   Nonfinancial public sector</v>
          </cell>
        </row>
        <row r="112">
          <cell r="A112">
            <v>112</v>
          </cell>
          <cell r="B112" t="str">
            <v xml:space="preserve">      Government</v>
          </cell>
        </row>
        <row r="113">
          <cell r="A113">
            <v>113</v>
          </cell>
          <cell r="B113" t="str">
            <v xml:space="preserve">      Public enterprises</v>
          </cell>
        </row>
        <row r="114">
          <cell r="A114">
            <v>114</v>
          </cell>
          <cell r="B114" t="str">
            <v xml:space="preserve">   Financial public sector</v>
          </cell>
        </row>
        <row r="115">
          <cell r="A115">
            <v>115</v>
          </cell>
          <cell r="B115" t="str">
            <v xml:space="preserve">      BCRD (on nonreserve liabilities)</v>
          </cell>
        </row>
        <row r="116">
          <cell r="A116">
            <v>116</v>
          </cell>
          <cell r="B116" t="str">
            <v xml:space="preserve">      BCRD (on reserve liabilities)</v>
          </cell>
        </row>
        <row r="117">
          <cell r="A117">
            <v>117</v>
          </cell>
          <cell r="B117" t="str">
            <v xml:space="preserve">      Other (eg, Banco de Reservas)</v>
          </cell>
        </row>
        <row r="118">
          <cell r="A118">
            <v>118</v>
          </cell>
          <cell r="B118" t="str">
            <v xml:space="preserve">   Interest on arrears</v>
          </cell>
        </row>
        <row r="119">
          <cell r="A119">
            <v>119</v>
          </cell>
          <cell r="B119" t="str">
            <v xml:space="preserve">      Of which: on reserve liabilities</v>
          </cell>
        </row>
        <row r="120">
          <cell r="A120">
            <v>120</v>
          </cell>
        </row>
        <row r="121">
          <cell r="A121">
            <v>121</v>
          </cell>
          <cell r="B121" t="str">
            <v>Reprogramed or forgiven interest</v>
          </cell>
        </row>
        <row r="122">
          <cell r="A122">
            <v>122</v>
          </cell>
          <cell r="B122" t="str">
            <v>New arrears on interest due</v>
          </cell>
        </row>
        <row r="123">
          <cell r="A123">
            <v>123</v>
          </cell>
        </row>
        <row r="124">
          <cell r="A124">
            <v>124</v>
          </cell>
          <cell r="B124" t="str">
            <v>Net use of Fund credit</v>
          </cell>
        </row>
        <row r="125">
          <cell r="A125">
            <v>125</v>
          </cell>
          <cell r="B125" t="str">
            <v xml:space="preserve">   Purchase</v>
          </cell>
        </row>
        <row r="126">
          <cell r="A126">
            <v>126</v>
          </cell>
          <cell r="B126" t="str">
            <v xml:space="preserve">   Repurchase</v>
          </cell>
        </row>
        <row r="127">
          <cell r="A127">
            <v>127</v>
          </cell>
        </row>
        <row r="128">
          <cell r="A128">
            <v>128</v>
          </cell>
          <cell r="B128" t="str">
            <v>Disbursements (medium/long-term debt)</v>
          </cell>
        </row>
        <row r="129">
          <cell r="A129">
            <v>129</v>
          </cell>
          <cell r="B129" t="str">
            <v xml:space="preserve">   Nonfinancial public sector</v>
          </cell>
        </row>
        <row r="130">
          <cell r="A130">
            <v>130</v>
          </cell>
          <cell r="B130" t="str">
            <v xml:space="preserve">      Government</v>
          </cell>
        </row>
        <row r="131">
          <cell r="A131">
            <v>131</v>
          </cell>
          <cell r="B131" t="str">
            <v xml:space="preserve">      Public enterprises</v>
          </cell>
        </row>
        <row r="132">
          <cell r="A132">
            <v>132</v>
          </cell>
          <cell r="B132" t="str">
            <v xml:space="preserve">   Financial public sector</v>
          </cell>
        </row>
        <row r="133">
          <cell r="A133">
            <v>133</v>
          </cell>
          <cell r="B133" t="str">
            <v xml:space="preserve">      BCRD</v>
          </cell>
        </row>
        <row r="134">
          <cell r="A134">
            <v>134</v>
          </cell>
          <cell r="B134" t="str">
            <v xml:space="preserve">      Other (eg, Banco de Reservas)</v>
          </cell>
        </row>
        <row r="135">
          <cell r="A135">
            <v>135</v>
          </cell>
        </row>
        <row r="136">
          <cell r="A136">
            <v>136</v>
          </cell>
          <cell r="B136" t="str">
            <v>Amortization due (medium/long-term debt)</v>
          </cell>
        </row>
        <row r="137">
          <cell r="A137">
            <v>137</v>
          </cell>
          <cell r="B137" t="str">
            <v xml:space="preserve">   Nonfinancial public sector</v>
          </cell>
        </row>
        <row r="138">
          <cell r="A138">
            <v>138</v>
          </cell>
          <cell r="B138" t="str">
            <v xml:space="preserve">      Government</v>
          </cell>
        </row>
        <row r="139">
          <cell r="A139">
            <v>139</v>
          </cell>
          <cell r="B139" t="str">
            <v xml:space="preserve">      Public enterprises</v>
          </cell>
        </row>
        <row r="140">
          <cell r="A140">
            <v>140</v>
          </cell>
          <cell r="B140" t="str">
            <v xml:space="preserve">   Financial public sector</v>
          </cell>
        </row>
        <row r="141">
          <cell r="A141">
            <v>141</v>
          </cell>
          <cell r="B141" t="str">
            <v xml:space="preserve">      BCRD</v>
          </cell>
        </row>
        <row r="142">
          <cell r="A142">
            <v>142</v>
          </cell>
          <cell r="B142" t="str">
            <v xml:space="preserve">      Other (eg, Banco de Reservas)</v>
          </cell>
        </row>
        <row r="143">
          <cell r="A143">
            <v>143</v>
          </cell>
        </row>
        <row r="144">
          <cell r="A144">
            <v>144</v>
          </cell>
          <cell r="B144" t="str">
            <v>Debt rescheduled (medium/long-term debt)</v>
          </cell>
        </row>
        <row r="145">
          <cell r="A145">
            <v>145</v>
          </cell>
          <cell r="B145" t="str">
            <v>Debt forgiven (medium/long-term debt)</v>
          </cell>
        </row>
        <row r="146">
          <cell r="A146">
            <v>146</v>
          </cell>
          <cell r="B146" t="str">
            <v>New arrears (amortization on med/long-term debt)</v>
          </cell>
        </row>
        <row r="147">
          <cell r="A147">
            <v>147</v>
          </cell>
          <cell r="B147" t="str">
            <v>Reduction in outstanding arrears</v>
          </cell>
        </row>
        <row r="148">
          <cell r="A148">
            <v>148</v>
          </cell>
        </row>
        <row r="149">
          <cell r="A149">
            <v>149</v>
          </cell>
          <cell r="B149" t="str">
            <v>From fiscal sector</v>
          </cell>
        </row>
        <row r="150">
          <cell r="A150">
            <v>150</v>
          </cell>
          <cell r="B150">
            <v>36262.378366666664</v>
          </cell>
        </row>
        <row r="151">
          <cell r="A151">
            <v>151</v>
          </cell>
        </row>
        <row r="152">
          <cell r="A152">
            <v>152</v>
          </cell>
          <cell r="B152" t="str">
            <v>Public sector consumption (from 1995: GG)</v>
          </cell>
          <cell r="S152">
            <v>6692.02</v>
          </cell>
        </row>
        <row r="153">
          <cell r="A153">
            <v>153</v>
          </cell>
          <cell r="B153" t="str">
            <v xml:space="preserve">Public sector investment </v>
          </cell>
          <cell r="S153">
            <v>13490</v>
          </cell>
        </row>
        <row r="154">
          <cell r="A154">
            <v>154</v>
          </cell>
          <cell r="B154" t="str">
            <v>Public saving</v>
          </cell>
          <cell r="S154">
            <v>8600.9861474592726</v>
          </cell>
        </row>
        <row r="155">
          <cell r="A155">
            <v>155</v>
          </cell>
          <cell r="B155" t="str">
            <v>PS current account balance</v>
          </cell>
          <cell r="S155">
            <v>8934.586147459273</v>
          </cell>
        </row>
        <row r="156">
          <cell r="A156">
            <v>156</v>
          </cell>
          <cell r="B156" t="str">
            <v>Quasi-fiscal operations</v>
          </cell>
        </row>
        <row r="157">
          <cell r="A157">
            <v>157</v>
          </cell>
          <cell r="B157" t="str">
            <v>Grants</v>
          </cell>
        </row>
        <row r="158">
          <cell r="A158">
            <v>158</v>
          </cell>
        </row>
        <row r="159">
          <cell r="A159">
            <v>159</v>
          </cell>
          <cell r="B159" t="str">
            <v>Overall balance of the consolidated public sector</v>
          </cell>
        </row>
        <row r="160">
          <cell r="A160">
            <v>160</v>
          </cell>
          <cell r="B160" t="str">
            <v>Residual</v>
          </cell>
        </row>
        <row r="161">
          <cell r="A161">
            <v>161</v>
          </cell>
        </row>
        <row r="162">
          <cell r="A162">
            <v>162</v>
          </cell>
        </row>
        <row r="163">
          <cell r="A163">
            <v>163</v>
          </cell>
        </row>
        <row r="164">
          <cell r="A164">
            <v>164</v>
          </cell>
        </row>
        <row r="165">
          <cell r="A165">
            <v>165</v>
          </cell>
          <cell r="B165" t="str">
            <v>From monetary sector (stocks)</v>
          </cell>
        </row>
        <row r="166">
          <cell r="A166">
            <v>166</v>
          </cell>
          <cell r="B166">
            <v>36283.028455092594</v>
          </cell>
        </row>
        <row r="167">
          <cell r="A167">
            <v>167</v>
          </cell>
          <cell r="B167" t="str">
            <v>Net international assets/liabilities</v>
          </cell>
        </row>
        <row r="168">
          <cell r="A168">
            <v>168</v>
          </cell>
        </row>
        <row r="169">
          <cell r="A169">
            <v>169</v>
          </cell>
          <cell r="B169" t="str">
            <v>BCRD</v>
          </cell>
        </row>
        <row r="170">
          <cell r="A170">
            <v>170</v>
          </cell>
          <cell r="B170" t="str">
            <v>Official net international reserves</v>
          </cell>
        </row>
        <row r="171">
          <cell r="A171">
            <v>171</v>
          </cell>
          <cell r="B171" t="str">
            <v xml:space="preserve">   Assets</v>
          </cell>
        </row>
        <row r="172">
          <cell r="A172">
            <v>172</v>
          </cell>
          <cell r="B172" t="str">
            <v xml:space="preserve">   Liabilities</v>
          </cell>
        </row>
        <row r="173">
          <cell r="A173">
            <v>173</v>
          </cell>
        </row>
        <row r="174">
          <cell r="A174">
            <v>174</v>
          </cell>
          <cell r="B174" t="str">
            <v>Medium&amp;long-term liabilities</v>
          </cell>
        </row>
        <row r="175">
          <cell r="A175">
            <v>175</v>
          </cell>
          <cell r="B175" t="str">
            <v>Restructured commercial bank debt</v>
          </cell>
        </row>
        <row r="176">
          <cell r="A176">
            <v>176</v>
          </cell>
          <cell r="B176" t="str">
            <v xml:space="preserve">   less collateral bonds</v>
          </cell>
        </row>
        <row r="177">
          <cell r="A177">
            <v>177</v>
          </cell>
          <cell r="B177" t="str">
            <v>Other</v>
          </cell>
        </row>
        <row r="178">
          <cell r="A178">
            <v>178</v>
          </cell>
        </row>
        <row r="179">
          <cell r="A179">
            <v>179</v>
          </cell>
          <cell r="B179" t="str">
            <v>Commercial banks</v>
          </cell>
        </row>
        <row r="180">
          <cell r="A180">
            <v>180</v>
          </cell>
          <cell r="B180" t="str">
            <v>Net foreign assets</v>
          </cell>
        </row>
        <row r="181">
          <cell r="A181">
            <v>181</v>
          </cell>
          <cell r="B181" t="str">
            <v xml:space="preserve">   Assets</v>
          </cell>
        </row>
        <row r="182">
          <cell r="A182">
            <v>182</v>
          </cell>
          <cell r="B182" t="str">
            <v xml:space="preserve">   Liabilities</v>
          </cell>
        </row>
        <row r="183">
          <cell r="A183">
            <v>183</v>
          </cell>
        </row>
        <row r="184">
          <cell r="A184">
            <v>184</v>
          </cell>
          <cell r="B184" t="str">
            <v>Banco de Reservas</v>
          </cell>
        </row>
        <row r="185">
          <cell r="A185">
            <v>185</v>
          </cell>
          <cell r="B185" t="str">
            <v>Net foreign assets</v>
          </cell>
        </row>
        <row r="186">
          <cell r="A186">
            <v>186</v>
          </cell>
          <cell r="B186" t="str">
            <v xml:space="preserve">   Assets</v>
          </cell>
        </row>
        <row r="187">
          <cell r="A187">
            <v>187</v>
          </cell>
          <cell r="B187" t="str">
            <v xml:space="preserve">   Liabilities</v>
          </cell>
        </row>
        <row r="188">
          <cell r="A188">
            <v>188</v>
          </cell>
        </row>
        <row r="189">
          <cell r="A189">
            <v>189</v>
          </cell>
          <cell r="B189" t="str">
            <v>Private commercial banks</v>
          </cell>
        </row>
        <row r="190">
          <cell r="A190">
            <v>190</v>
          </cell>
          <cell r="B190" t="str">
            <v>Net foreign assets</v>
          </cell>
        </row>
        <row r="191">
          <cell r="A191">
            <v>191</v>
          </cell>
          <cell r="B191" t="str">
            <v xml:space="preserve">   Assets</v>
          </cell>
        </row>
        <row r="192">
          <cell r="A192">
            <v>192</v>
          </cell>
          <cell r="B192" t="str">
            <v xml:space="preserve">   Liabilities</v>
          </cell>
        </row>
        <row r="193">
          <cell r="A193">
            <v>193</v>
          </cell>
        </row>
        <row r="194">
          <cell r="A194">
            <v>194</v>
          </cell>
          <cell r="B194" t="str">
            <v>Net credit to the nonfinancial public sector</v>
          </cell>
        </row>
        <row r="195">
          <cell r="A195">
            <v>195</v>
          </cell>
          <cell r="B195" t="str">
            <v xml:space="preserve">   Central government (direct)</v>
          </cell>
        </row>
        <row r="196">
          <cell r="A196">
            <v>196</v>
          </cell>
          <cell r="B196" t="str">
            <v xml:space="preserve">   Rest of NFPS</v>
          </cell>
        </row>
        <row r="197">
          <cell r="A197">
            <v>197</v>
          </cell>
        </row>
        <row r="198">
          <cell r="A198">
            <v>198</v>
          </cell>
          <cell r="B198" t="str">
            <v>BCRD</v>
          </cell>
        </row>
        <row r="199">
          <cell r="A199">
            <v>199</v>
          </cell>
          <cell r="B199" t="str">
            <v>Central government (direct)</v>
          </cell>
        </row>
        <row r="200">
          <cell r="A200">
            <v>200</v>
          </cell>
          <cell r="B200" t="str">
            <v>Losses, interest less forex commision</v>
          </cell>
        </row>
        <row r="201">
          <cell r="A201">
            <v>201</v>
          </cell>
          <cell r="B201" t="str">
            <v>Rest of Public sector</v>
          </cell>
        </row>
        <row r="202">
          <cell r="A202">
            <v>202</v>
          </cell>
          <cell r="B202" t="str">
            <v>Credit to public enterprises</v>
          </cell>
        </row>
        <row r="203">
          <cell r="A203">
            <v>203</v>
          </cell>
          <cell r="B203" t="str">
            <v>Banco de Reservas</v>
          </cell>
        </row>
        <row r="204">
          <cell r="A204">
            <v>204</v>
          </cell>
          <cell r="B204" t="str">
            <v>Central government</v>
          </cell>
        </row>
        <row r="205">
          <cell r="A205">
            <v>205</v>
          </cell>
          <cell r="B205" t="str">
            <v>Municipalities &amp; other government</v>
          </cell>
        </row>
        <row r="206">
          <cell r="A206">
            <v>206</v>
          </cell>
          <cell r="B206" t="str">
            <v>Rest of NFPS</v>
          </cell>
        </row>
        <row r="207">
          <cell r="A207">
            <v>207</v>
          </cell>
          <cell r="B207" t="str">
            <v>Credit to public enterprises</v>
          </cell>
        </row>
        <row r="208">
          <cell r="A208">
            <v>208</v>
          </cell>
          <cell r="B208" t="str">
            <v>Private commercial banks</v>
          </cell>
        </row>
        <row r="209">
          <cell r="A209">
            <v>209</v>
          </cell>
          <cell r="B209" t="str">
            <v>Central government</v>
          </cell>
        </row>
        <row r="210">
          <cell r="A210">
            <v>210</v>
          </cell>
          <cell r="B210" t="str">
            <v>Municipalities &amp; other government</v>
          </cell>
        </row>
        <row r="211">
          <cell r="A211">
            <v>211</v>
          </cell>
          <cell r="B211" t="str">
            <v>Rest of NFPS</v>
          </cell>
        </row>
        <row r="212">
          <cell r="A212">
            <v>212</v>
          </cell>
          <cell r="B212" t="str">
            <v>Credit to public enterprises</v>
          </cell>
        </row>
        <row r="213">
          <cell r="A213">
            <v>213</v>
          </cell>
          <cell r="B213" t="str">
            <v>Monetary aggregates (Banking system)</v>
          </cell>
        </row>
        <row r="214">
          <cell r="A214">
            <v>214</v>
          </cell>
          <cell r="B214" t="str">
            <v>Currency in circulation</v>
          </cell>
        </row>
        <row r="215">
          <cell r="A215">
            <v>215</v>
          </cell>
          <cell r="B215" t="str">
            <v>Base money (M0)</v>
          </cell>
        </row>
        <row r="216">
          <cell r="A216">
            <v>216</v>
          </cell>
          <cell r="B216" t="str">
            <v>M1</v>
          </cell>
        </row>
        <row r="217">
          <cell r="A217">
            <v>217</v>
          </cell>
          <cell r="B217" t="str">
            <v>M2</v>
          </cell>
        </row>
        <row r="218">
          <cell r="A218">
            <v>218</v>
          </cell>
          <cell r="B218" t="str">
            <v>Liabilities to the private sector</v>
          </cell>
        </row>
        <row r="219">
          <cell r="A219">
            <v>219</v>
          </cell>
        </row>
        <row r="220">
          <cell r="A220">
            <v>220</v>
          </cell>
          <cell r="B220" t="str">
            <v>Monetary aggregates (Financial system)</v>
          </cell>
        </row>
        <row r="221">
          <cell r="A221">
            <v>221</v>
          </cell>
          <cell r="B221" t="str">
            <v>Currency in circulation</v>
          </cell>
        </row>
        <row r="222">
          <cell r="A222">
            <v>222</v>
          </cell>
          <cell r="B222" t="str">
            <v>M1</v>
          </cell>
        </row>
        <row r="223">
          <cell r="A223">
            <v>223</v>
          </cell>
          <cell r="B223" t="str">
            <v>M2</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INT2"/>
    </sheetNames>
    <definedNames>
      <definedName name="[Macros Import].qbop"/>
    </defined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NF Acuerdo Incl. Int."/>
      <sheetName val="Blance Trimestral enviado a Ros"/>
      <sheetName val="Blance%20Trimestral%20enviado%2"/>
      <sheetName val="BCP"/>
    </sheetNames>
    <sheetDataSet>
      <sheetData sheetId="0" refreshError="1"/>
      <sheetData sheetId="1" refreshError="1"/>
      <sheetData sheetId="2" refreshError="1"/>
      <sheetData sheetId="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NF Acuerdo Incl. Int."/>
    </sheetNames>
    <definedNames>
      <definedName name="asd" sheetId="0"/>
      <definedName name="OnShow" sheetId="0"/>
      <definedName name="spnf" sheetId="0"/>
      <definedName name="will" sheetId="0"/>
    </defined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6"/>
      <sheetName val="Q5"/>
    </sheetNames>
    <sheetDataSet>
      <sheetData sheetId="0" refreshError="1"/>
      <sheetData sheetId="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ErrCheck"/>
    </sheetNames>
    <sheetDataSet>
      <sheetData sheetId="0" refreshError="1"/>
      <sheetData sheetId="1" refreshError="1"/>
      <sheetData sheetId="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resas Publicas detalle"/>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sheetData sheetId="1"/>
      <sheetData sheetId="2"/>
      <sheetData sheetId="3"/>
      <sheetData sheetId="4"/>
      <sheetData sheetId="5"/>
      <sheetData sheetId="6"/>
      <sheetData sheetId="7"/>
      <sheetData sheetId="8"/>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sheetData sheetId="1"/>
      <sheetData sheetId="2" refreshError="1"/>
      <sheetData sheetId="3" refreshError="1"/>
      <sheetData sheetId="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CU"/>
      <sheetName val="ANG."/>
      <sheetName val="A&amp;B"/>
      <sheetName val="GRE."/>
      <sheetName val="DOM."/>
      <sheetName val="MON."/>
      <sheetName val="ST. K&amp;N"/>
      <sheetName val="ST. L"/>
      <sheetName val="ST.VCT."/>
      <sheetName val="UPLOAD"/>
      <sheetName val="ipc"/>
      <sheetName val="QEDS"/>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 cuantitativas"/>
      <sheetName val="Seguimientos"/>
      <sheetName val="money"/>
      <sheetName val="créditocons"/>
      <sheetName val="QF_BCRD"/>
      <sheetName val="QF_losses FMI"/>
      <sheetName val="cuadro baseQf)"/>
      <sheetName val="cuadro baseQf) (2)"/>
      <sheetName val="cable 1"/>
      <sheetName val="Escenario Base"/>
      <sheetName val="Q-F Base"/>
      <sheetName val="Escenario Alternativo"/>
      <sheetName val="Q-F Alternativo"/>
      <sheetName val="Seasonal Factors"/>
      <sheetName val="Supuestos Macro (3)"/>
      <sheetName val="Cable 2"/>
      <sheetName val="Sheet1"/>
      <sheetName val="Supuestos 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s>
    <sheetDataSet>
      <sheetData sheetId="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sheetNames>
    <sheetDataSet>
      <sheetData sheetId="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Raw Data"/>
      <sheetName val="Quarterly MacroFlow"/>
    </sheetNames>
    <sheetDataSet>
      <sheetData sheetId="0" refreshError="1"/>
      <sheetData sheetId="1"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D47"/>
    </sheet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s>
    <sheetDataSet>
      <sheetData sheetId="0"/>
      <sheetData sheetId="1"/>
      <sheetData sheetId="2">
        <row r="13">
          <cell r="C13">
            <v>41429773898.046921</v>
          </cell>
        </row>
      </sheetData>
      <sheetData sheetId="3"/>
      <sheetData sheetId="4"/>
      <sheetData sheetId="5"/>
      <sheetData sheetId="6"/>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Q5"/>
      <sheetName val="bop1datos rev"/>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E"/>
      <sheetName val="Crecimiento PIB"/>
      <sheetName val="PIB"/>
      <sheetName val="Exportaciones"/>
      <sheetName val="Generación de Divisas"/>
      <sheetName val="Remesas"/>
      <sheetName val="Importaciones"/>
      <sheetName val="Cuenta Corriente"/>
      <sheetName val="Cuenta Financiera"/>
      <sheetName val="Balanza de Pagos E-J 2020"/>
      <sheetName val="Tipo de Cambio"/>
      <sheetName val="Inflación Formula"/>
      <sheetName val="Inflación Tabla Resumen"/>
      <sheetName val="Inflación"/>
      <sheetName val="Tasas de Interes"/>
      <sheetName val="Provisión de Liquidez"/>
      <sheetName val="Transables y no Transables"/>
      <sheetName val="IPC por Quintil"/>
    </sheetNames>
    <sheetDataSet>
      <sheetData sheetId="0">
        <row r="174">
          <cell r="C174">
            <v>2019</v>
          </cell>
        </row>
      </sheetData>
      <sheetData sheetId="1">
        <row r="8">
          <cell r="B8">
            <v>2017</v>
          </cell>
        </row>
      </sheetData>
      <sheetData sheetId="2" refreshError="1"/>
      <sheetData sheetId="3" refreshError="1"/>
      <sheetData sheetId="4" refreshError="1"/>
      <sheetData sheetId="5">
        <row r="6">
          <cell r="C6" t="str">
            <v>Millones US$</v>
          </cell>
          <cell r="D6" t="str">
            <v>Tasa de Crecimiento (%)</v>
          </cell>
        </row>
        <row r="7">
          <cell r="A7">
            <v>2019</v>
          </cell>
          <cell r="B7" t="str">
            <v>Enero</v>
          </cell>
          <cell r="C7">
            <v>537027584.8399992</v>
          </cell>
          <cell r="D7">
            <v>8.6185397866008984E-2</v>
          </cell>
        </row>
        <row r="8">
          <cell r="B8" t="str">
            <v>Febrero</v>
          </cell>
          <cell r="C8">
            <v>540684107.55999827</v>
          </cell>
          <cell r="D8">
            <v>0.18602838059330784</v>
          </cell>
        </row>
        <row r="9">
          <cell r="B9" t="str">
            <v>Marzo</v>
          </cell>
          <cell r="C9">
            <v>665489927.626809</v>
          </cell>
          <cell r="D9">
            <v>0.10801145717626803</v>
          </cell>
        </row>
        <row r="10">
          <cell r="B10" t="str">
            <v>Abril</v>
          </cell>
          <cell r="C10">
            <v>585198360.75999868</v>
          </cell>
          <cell r="D10">
            <v>8.806380916751122E-2</v>
          </cell>
        </row>
        <row r="11">
          <cell r="B11" t="str">
            <v>Mayo</v>
          </cell>
          <cell r="C11">
            <v>541946170.17000091</v>
          </cell>
          <cell r="D11">
            <v>-4.8073752327799535E-2</v>
          </cell>
        </row>
        <row r="12">
          <cell r="B12" t="str">
            <v>Junio</v>
          </cell>
          <cell r="C12">
            <v>587007958.965922</v>
          </cell>
          <cell r="D12">
            <v>5.2461899052272054E-2</v>
          </cell>
        </row>
        <row r="13">
          <cell r="B13" t="str">
            <v>Julio</v>
          </cell>
          <cell r="C13">
            <v>640298900.47000027</v>
          </cell>
          <cell r="D13">
            <v>9.7975104615385833E-2</v>
          </cell>
        </row>
        <row r="14">
          <cell r="B14" t="str">
            <v>Agosto</v>
          </cell>
          <cell r="C14">
            <v>628403279.74999952</v>
          </cell>
          <cell r="D14">
            <v>0.13947543131360085</v>
          </cell>
        </row>
        <row r="15">
          <cell r="B15" t="str">
            <v>Septiembre</v>
          </cell>
          <cell r="C15">
            <v>566862569.72300637</v>
          </cell>
          <cell r="D15">
            <v>9.8616582596306346E-2</v>
          </cell>
        </row>
        <row r="16">
          <cell r="B16" t="str">
            <v>Octubre</v>
          </cell>
          <cell r="C16">
            <v>580329553.99999666</v>
          </cell>
          <cell r="D16">
            <v>0.10421494373290452</v>
          </cell>
        </row>
        <row r="17">
          <cell r="B17" t="str">
            <v>Noviembre</v>
          </cell>
          <cell r="C17">
            <v>557117042.189996</v>
          </cell>
          <cell r="D17">
            <v>0.11839162299195594</v>
          </cell>
        </row>
        <row r="18">
          <cell r="B18" t="str">
            <v>Diciembre</v>
          </cell>
          <cell r="C18">
            <v>656680078.40304554</v>
          </cell>
          <cell r="D18">
            <v>8.7345816188257652E-2</v>
          </cell>
        </row>
        <row r="19">
          <cell r="A19">
            <v>2020</v>
          </cell>
          <cell r="B19" t="str">
            <v>Enero</v>
          </cell>
          <cell r="C19">
            <v>586851782.67763412</v>
          </cell>
          <cell r="D19">
            <v>9.2777725472853456E-2</v>
          </cell>
        </row>
        <row r="20">
          <cell r="B20" t="str">
            <v>Febrero</v>
          </cell>
          <cell r="C20">
            <v>596216800.55763865</v>
          </cell>
          <cell r="D20">
            <v>0.10270820285110394</v>
          </cell>
        </row>
        <row r="21">
          <cell r="B21" t="str">
            <v>Marzo</v>
          </cell>
          <cell r="C21">
            <v>520139430.55881906</v>
          </cell>
          <cell r="D21">
            <v>-0.21841126519573573</v>
          </cell>
        </row>
        <row r="22">
          <cell r="B22" t="str">
            <v>Abril</v>
          </cell>
          <cell r="C22">
            <v>395004254.92000002</v>
          </cell>
          <cell r="D22">
            <v>-0.32500792653108779</v>
          </cell>
        </row>
        <row r="23">
          <cell r="B23" t="str">
            <v>Mayo</v>
          </cell>
          <cell r="C23">
            <v>638730418.44000006</v>
          </cell>
          <cell r="D23">
            <v>0.17858646042214721</v>
          </cell>
        </row>
        <row r="24">
          <cell r="B24" t="str">
            <v>Junio</v>
          </cell>
          <cell r="C24">
            <v>737908001.74999988</v>
          </cell>
          <cell r="D24">
            <v>0.25706643407340612</v>
          </cell>
        </row>
        <row r="25">
          <cell r="B25" t="str">
            <v>Julio</v>
          </cell>
          <cell r="C25">
            <v>827713827.2700001</v>
          </cell>
          <cell r="D25">
            <v>0.29269912327263281</v>
          </cell>
        </row>
        <row r="26">
          <cell r="B26" t="str">
            <v>Agosto</v>
          </cell>
          <cell r="C26">
            <v>769933855.04586029</v>
          </cell>
          <cell r="D26">
            <v>0.22522252804308485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nflación"/>
      <sheetName val="IPC por grupos"/>
      <sheetName val="IPC TNT"/>
      <sheetName val="IPC por Quintiles"/>
    </sheetNames>
    <sheetDataSet>
      <sheetData sheetId="0">
        <row r="3">
          <cell r="D3" t="str">
            <v>IPC</v>
          </cell>
          <cell r="F3" t="str">
            <v>IPC Subyacente</v>
          </cell>
        </row>
        <row r="204">
          <cell r="K204" t="str">
            <v>Meta de Inflación 4% ± 1</v>
          </cell>
        </row>
        <row r="232">
          <cell r="B232">
            <v>2018</v>
          </cell>
          <cell r="C232" t="str">
            <v>Ene</v>
          </cell>
          <cell r="E232">
            <v>3.8632506263638566E-2</v>
          </cell>
          <cell r="G232">
            <v>2.4254342838413656E-2</v>
          </cell>
          <cell r="H232">
            <v>0.03</v>
          </cell>
          <cell r="I232">
            <v>0.01</v>
          </cell>
          <cell r="J232">
            <v>0.01</v>
          </cell>
          <cell r="K232">
            <v>0.04</v>
          </cell>
        </row>
        <row r="233">
          <cell r="C233" t="str">
            <v>Feb</v>
          </cell>
          <cell r="E233">
            <v>3.3158953722334017E-2</v>
          </cell>
          <cell r="G233">
            <v>2.4613623354321712E-2</v>
          </cell>
          <cell r="H233">
            <v>0.03</v>
          </cell>
          <cell r="I233">
            <v>0.01</v>
          </cell>
          <cell r="J233">
            <v>0.01</v>
          </cell>
          <cell r="K233">
            <v>0.04</v>
          </cell>
        </row>
        <row r="234">
          <cell r="C234" t="str">
            <v>Mar</v>
          </cell>
          <cell r="E234">
            <v>3.9112903225806406E-2</v>
          </cell>
          <cell r="G234">
            <v>2.572898799313883E-2</v>
          </cell>
          <cell r="H234">
            <v>0.03</v>
          </cell>
          <cell r="I234">
            <v>0.01</v>
          </cell>
          <cell r="J234">
            <v>0.01</v>
          </cell>
          <cell r="K234">
            <v>0.04</v>
          </cell>
        </row>
        <row r="235">
          <cell r="C235" t="str">
            <v>Abr</v>
          </cell>
          <cell r="E235">
            <v>4.0456848709080839E-2</v>
          </cell>
          <cell r="G235">
            <v>2.7251958224543182E-2</v>
          </cell>
          <cell r="H235">
            <v>0.03</v>
          </cell>
          <cell r="I235">
            <v>0.01</v>
          </cell>
          <cell r="J235">
            <v>0.01</v>
          </cell>
          <cell r="K235">
            <v>0.04</v>
          </cell>
        </row>
        <row r="236">
          <cell r="C236" t="str">
            <v>May</v>
          </cell>
          <cell r="E236">
            <v>4.4703987112364008E-2</v>
          </cell>
          <cell r="G236">
            <v>2.696757373309433E-2</v>
          </cell>
          <cell r="H236">
            <v>0.03</v>
          </cell>
          <cell r="I236">
            <v>0.01</v>
          </cell>
          <cell r="J236">
            <v>0.01</v>
          </cell>
          <cell r="K236">
            <v>0.04</v>
          </cell>
        </row>
        <row r="237">
          <cell r="C237" t="str">
            <v>Jun</v>
          </cell>
          <cell r="E237">
            <v>4.628884237642894E-2</v>
          </cell>
          <cell r="G237">
            <v>2.6837996096291672E-2</v>
          </cell>
          <cell r="H237">
            <v>0.03</v>
          </cell>
          <cell r="I237">
            <v>0.01</v>
          </cell>
          <cell r="J237">
            <v>0.01</v>
          </cell>
          <cell r="K237">
            <v>0.04</v>
          </cell>
        </row>
        <row r="238">
          <cell r="C238" t="str">
            <v>Jul</v>
          </cell>
          <cell r="E238">
            <v>4.4278367084538583E-2</v>
          </cell>
          <cell r="G238">
            <v>2.6140607241435188E-2</v>
          </cell>
          <cell r="H238">
            <v>0.03</v>
          </cell>
          <cell r="I238">
            <v>0.01</v>
          </cell>
          <cell r="J238">
            <v>0.01</v>
          </cell>
          <cell r="K238">
            <v>0.04</v>
          </cell>
        </row>
        <row r="239">
          <cell r="C239" t="str">
            <v>Ago</v>
          </cell>
          <cell r="E239">
            <v>3.8673591689972087E-2</v>
          </cell>
          <cell r="G239">
            <v>2.589834898025245E-2</v>
          </cell>
          <cell r="H239">
            <v>0.03</v>
          </cell>
          <cell r="I239">
            <v>0.01</v>
          </cell>
          <cell r="J239">
            <v>0.01</v>
          </cell>
          <cell r="K239">
            <v>0.04</v>
          </cell>
        </row>
        <row r="240">
          <cell r="C240" t="str">
            <v>Sep</v>
          </cell>
          <cell r="E240">
            <v>3.2870186581976935E-2</v>
          </cell>
          <cell r="G240">
            <v>2.525619301218418E-2</v>
          </cell>
          <cell r="H240">
            <v>0.03</v>
          </cell>
          <cell r="I240">
            <v>0.01</v>
          </cell>
          <cell r="J240">
            <v>0.01</v>
          </cell>
          <cell r="K240">
            <v>0.04</v>
          </cell>
        </row>
        <row r="241">
          <cell r="C241" t="str">
            <v>Oct</v>
          </cell>
          <cell r="E241">
            <v>3.5172687574434258E-2</v>
          </cell>
          <cell r="G241">
            <v>2.5965647931618374E-2</v>
          </cell>
          <cell r="H241">
            <v>0.03</v>
          </cell>
          <cell r="I241">
            <v>0.01</v>
          </cell>
          <cell r="J241">
            <v>0.01</v>
          </cell>
          <cell r="K241">
            <v>0.04</v>
          </cell>
        </row>
        <row r="242">
          <cell r="C242" t="str">
            <v>Nov</v>
          </cell>
          <cell r="E242">
            <v>2.3717595146166559E-2</v>
          </cell>
          <cell r="G242">
            <v>2.5428502454333479E-2</v>
          </cell>
          <cell r="H242">
            <v>0.03</v>
          </cell>
          <cell r="I242">
            <v>0.01</v>
          </cell>
          <cell r="J242">
            <v>0.01</v>
          </cell>
          <cell r="K242">
            <v>0.04</v>
          </cell>
        </row>
        <row r="243">
          <cell r="C243" t="str">
            <v>Dic</v>
          </cell>
          <cell r="E243">
            <v>1.1705946620883312E-2</v>
          </cell>
          <cell r="G243">
            <v>2.4719101123595655E-2</v>
          </cell>
          <cell r="H243">
            <v>0.03</v>
          </cell>
          <cell r="I243">
            <v>0.01</v>
          </cell>
          <cell r="J243">
            <v>0.01</v>
          </cell>
          <cell r="K243">
            <v>0.04</v>
          </cell>
        </row>
        <row r="244">
          <cell r="B244">
            <v>2019</v>
          </cell>
          <cell r="C244" t="str">
            <v>Ene</v>
          </cell>
          <cell r="E244">
            <v>7.0811609991439095E-3</v>
          </cell>
          <cell r="G244">
            <v>2.3760000000000003E-2</v>
          </cell>
          <cell r="H244">
            <v>0.03</v>
          </cell>
          <cell r="I244">
            <v>0.01</v>
          </cell>
          <cell r="J244">
            <v>0.01</v>
          </cell>
          <cell r="K244">
            <v>0.04</v>
          </cell>
        </row>
        <row r="245">
          <cell r="C245" t="str">
            <v>Feb</v>
          </cell>
          <cell r="E245">
            <v>1.1918672587053036E-2</v>
          </cell>
          <cell r="G245">
            <v>2.258579409417405E-2</v>
          </cell>
          <cell r="H245">
            <v>0.03</v>
          </cell>
          <cell r="I245">
            <v>0.01</v>
          </cell>
          <cell r="J245">
            <v>0.01</v>
          </cell>
          <cell r="K245">
            <v>0.04</v>
          </cell>
        </row>
        <row r="246">
          <cell r="C246" t="str">
            <v>Mar</v>
          </cell>
          <cell r="E246">
            <v>1.4745828482731982E-2</v>
          </cell>
          <cell r="G246">
            <v>2.1500238891543288E-2</v>
          </cell>
          <cell r="H246">
            <v>0.03</v>
          </cell>
          <cell r="I246">
            <v>0.01</v>
          </cell>
          <cell r="J246">
            <v>0.01</v>
          </cell>
          <cell r="K246">
            <v>0.04</v>
          </cell>
        </row>
        <row r="247">
          <cell r="C247" t="str">
            <v>Abr</v>
          </cell>
          <cell r="E247">
            <v>1.607915893630163E-2</v>
          </cell>
          <cell r="G247">
            <v>2.0651310563939651E-2</v>
          </cell>
          <cell r="H247">
            <v>0.03</v>
          </cell>
          <cell r="I247">
            <v>0.01</v>
          </cell>
          <cell r="J247">
            <v>0.01</v>
          </cell>
          <cell r="K247">
            <v>0.04</v>
          </cell>
        </row>
        <row r="248">
          <cell r="C248" t="str">
            <v>May</v>
          </cell>
          <cell r="E248">
            <v>1.3107170393215295E-2</v>
          </cell>
          <cell r="G248">
            <v>1.9754065846886215E-2</v>
          </cell>
          <cell r="H248">
            <v>0.03</v>
          </cell>
          <cell r="I248">
            <v>0.01</v>
          </cell>
          <cell r="J248">
            <v>0.01</v>
          </cell>
          <cell r="K248">
            <v>0.04</v>
          </cell>
        </row>
        <row r="249">
          <cell r="C249" t="str">
            <v>Jun</v>
          </cell>
          <cell r="E249">
            <v>9.1559590674770153E-3</v>
          </cell>
          <cell r="G249">
            <v>1.9483605258989289E-2</v>
          </cell>
          <cell r="H249">
            <v>0.03</v>
          </cell>
          <cell r="I249">
            <v>0.01</v>
          </cell>
          <cell r="J249">
            <v>0.01</v>
          </cell>
          <cell r="K249">
            <v>0.04</v>
          </cell>
        </row>
        <row r="250">
          <cell r="C250" t="str">
            <v>Jul</v>
          </cell>
          <cell r="E250">
            <v>1.4005386687187649E-2</v>
          </cell>
          <cell r="G250">
            <v>2.0411392405063067E-2</v>
          </cell>
          <cell r="H250">
            <v>0.03</v>
          </cell>
          <cell r="I250">
            <v>0.01</v>
          </cell>
          <cell r="J250">
            <v>0.01</v>
          </cell>
          <cell r="K250">
            <v>0.04</v>
          </cell>
        </row>
        <row r="251">
          <cell r="C251" t="str">
            <v>Ago</v>
          </cell>
          <cell r="E251">
            <v>1.7155165781983062E-2</v>
          </cell>
          <cell r="G251">
            <v>2.0590091511517805E-2</v>
          </cell>
          <cell r="H251">
            <v>0.03</v>
          </cell>
          <cell r="I251">
            <v>0.01</v>
          </cell>
          <cell r="J251">
            <v>0.01</v>
          </cell>
          <cell r="K251">
            <v>0.04</v>
          </cell>
        </row>
        <row r="252">
          <cell r="C252" t="str">
            <v>Sep</v>
          </cell>
          <cell r="E252">
            <v>2.0216773003305377E-2</v>
          </cell>
          <cell r="G252">
            <v>2.1407209192507493E-2</v>
          </cell>
          <cell r="H252">
            <v>0.03</v>
          </cell>
          <cell r="I252">
            <v>0.01</v>
          </cell>
          <cell r="J252">
            <v>0.01</v>
          </cell>
          <cell r="K252">
            <v>0.04</v>
          </cell>
        </row>
        <row r="253">
          <cell r="C253" t="str">
            <v>Oct</v>
          </cell>
          <cell r="E253">
            <v>2.4773738303421E-2</v>
          </cell>
          <cell r="G253">
            <v>2.2321779454531177E-2</v>
          </cell>
          <cell r="H253">
            <v>0.03</v>
          </cell>
          <cell r="I253">
            <v>0.01</v>
          </cell>
          <cell r="J253">
            <v>0.01</v>
          </cell>
          <cell r="K253">
            <v>0.04</v>
          </cell>
        </row>
        <row r="254">
          <cell r="C254" t="str">
            <v>Nov</v>
          </cell>
          <cell r="E254">
            <v>3.225061576354693E-2</v>
          </cell>
          <cell r="G254">
            <v>2.1972847838028553E-2</v>
          </cell>
          <cell r="H254">
            <v>0.03</v>
          </cell>
          <cell r="I254">
            <v>0.01</v>
          </cell>
          <cell r="J254">
            <v>0.01</v>
          </cell>
          <cell r="K254">
            <v>0.04</v>
          </cell>
        </row>
        <row r="255">
          <cell r="C255" t="str">
            <v>Dic</v>
          </cell>
          <cell r="E255">
            <v>3.6562789262573281E-2</v>
          </cell>
          <cell r="G255">
            <v>2.2478070175438569E-2</v>
          </cell>
          <cell r="H255">
            <v>0.03</v>
          </cell>
          <cell r="I255">
            <v>0.01</v>
          </cell>
          <cell r="J255">
            <v>0.01</v>
          </cell>
          <cell r="K255">
            <v>0.04</v>
          </cell>
        </row>
        <row r="256">
          <cell r="B256">
            <v>2020</v>
          </cell>
          <cell r="C256" t="str">
            <v>Ene</v>
          </cell>
          <cell r="E256">
            <v>4.1724617524339314E-2</v>
          </cell>
          <cell r="G256">
            <v>2.4068140970540108E-2</v>
          </cell>
          <cell r="H256">
            <v>0.03</v>
          </cell>
          <cell r="I256">
            <v>0.01</v>
          </cell>
          <cell r="J256">
            <v>0.01</v>
          </cell>
          <cell r="K256">
            <v>0.04</v>
          </cell>
        </row>
        <row r="257">
          <cell r="B257">
            <v>0</v>
          </cell>
          <cell r="C257" t="str">
            <v>Feb</v>
          </cell>
          <cell r="E257">
            <v>3.6566589684372541E-2</v>
          </cell>
          <cell r="G257">
            <v>2.4974635136189915E-2</v>
          </cell>
          <cell r="H257">
            <v>0.03</v>
          </cell>
          <cell r="I257">
            <v>0.01</v>
          </cell>
          <cell r="J257">
            <v>0.01</v>
          </cell>
          <cell r="K257">
            <v>0.04</v>
          </cell>
        </row>
        <row r="258">
          <cell r="B258">
            <v>0</v>
          </cell>
          <cell r="C258" t="str">
            <v>Mar</v>
          </cell>
          <cell r="E258">
            <v>2.4474187380497003E-2</v>
          </cell>
          <cell r="G258">
            <v>2.666043030869969E-2</v>
          </cell>
          <cell r="H258">
            <v>0.03</v>
          </cell>
          <cell r="I258">
            <v>0.01</v>
          </cell>
          <cell r="J258">
            <v>0.01</v>
          </cell>
          <cell r="K258">
            <v>0.04</v>
          </cell>
        </row>
        <row r="259">
          <cell r="C259" t="str">
            <v>Abr</v>
          </cell>
          <cell r="E259">
            <v>1.0727328058429686E-2</v>
          </cell>
          <cell r="G259">
            <v>2.7548638132295578E-2</v>
          </cell>
          <cell r="H259">
            <v>0.03</v>
          </cell>
          <cell r="I259">
            <v>0.01</v>
          </cell>
          <cell r="J259">
            <v>0.01</v>
          </cell>
          <cell r="K259">
            <v>0.04</v>
          </cell>
        </row>
        <row r="260">
          <cell r="C260" t="str">
            <v>May</v>
          </cell>
          <cell r="E260">
            <v>9.8934550989344672E-3</v>
          </cell>
          <cell r="G260">
            <v>3.0963124319278279E-2</v>
          </cell>
          <cell r="H260">
            <v>0.03</v>
          </cell>
          <cell r="I260">
            <v>0.01</v>
          </cell>
          <cell r="J260">
            <v>0.01</v>
          </cell>
          <cell r="K260">
            <v>0.04</v>
          </cell>
        </row>
        <row r="261">
          <cell r="C261" t="str">
            <v>Jun</v>
          </cell>
          <cell r="E261">
            <v>2.8972247636474657E-2</v>
          </cell>
          <cell r="G261">
            <v>3.5114978247358763E-2</v>
          </cell>
          <cell r="H261">
            <v>0.03</v>
          </cell>
          <cell r="I261">
            <v>0.01</v>
          </cell>
          <cell r="J261">
            <v>0.01</v>
          </cell>
          <cell r="K261">
            <v>0.04</v>
          </cell>
        </row>
        <row r="262">
          <cell r="C262" t="str">
            <v>Jul</v>
          </cell>
          <cell r="E262">
            <v>4.3484859983304203E-2</v>
          </cell>
          <cell r="G262">
            <v>4.1401767715925075E-2</v>
          </cell>
          <cell r="H262">
            <v>0.03</v>
          </cell>
          <cell r="I262">
            <v>0.01</v>
          </cell>
          <cell r="J262">
            <v>0.01</v>
          </cell>
          <cell r="K262">
            <v>0.04</v>
          </cell>
        </row>
        <row r="263">
          <cell r="C263" t="str">
            <v>Ago</v>
          </cell>
          <cell r="E263">
            <v>4.8026017243987251E-2</v>
          </cell>
          <cell r="G263">
            <v>4.2359124990337671E-2</v>
          </cell>
          <cell r="H263">
            <v>0.03</v>
          </cell>
          <cell r="I263">
            <v>0.01</v>
          </cell>
          <cell r="J263">
            <v>0.01</v>
          </cell>
          <cell r="K263">
            <v>0.04</v>
          </cell>
        </row>
      </sheetData>
      <sheetData sheetId="1"/>
      <sheetData sheetId="2"/>
      <sheetData sheetId="3"/>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E"/>
      <sheetName val="Crecimiento PIB"/>
      <sheetName val="PIB"/>
      <sheetName val="Exportaciones"/>
      <sheetName val="Generación de Divisas"/>
      <sheetName val="Remesas"/>
      <sheetName val="Importaciones"/>
      <sheetName val="Cuenta Corriente"/>
      <sheetName val="Cuenta Financiera"/>
      <sheetName val="Balanza de Pagos E-J 2020"/>
      <sheetName val="Tipo de Cambio"/>
      <sheetName val="Inflación Formula"/>
      <sheetName val="Inflación Tabla Resumen"/>
      <sheetName val="IPC por Quintil"/>
      <sheetName val="Transables y no Transables"/>
      <sheetName val="Inflación"/>
      <sheetName val="Tasas de Interes"/>
      <sheetName val="Provisión de Liquide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2">
          <cell r="O12" t="str">
            <v>Quintil 1</v>
          </cell>
          <cell r="P12">
            <v>5.5283005052354284E-2</v>
          </cell>
        </row>
        <row r="13">
          <cell r="O13" t="str">
            <v>Quintil 2</v>
          </cell>
          <cell r="P13">
            <v>5.3505261597747156E-2</v>
          </cell>
        </row>
        <row r="14">
          <cell r="O14" t="str">
            <v>Quintil 3</v>
          </cell>
          <cell r="P14">
            <v>5.0022431583669702E-2</v>
          </cell>
        </row>
        <row r="15">
          <cell r="O15" t="str">
            <v>Quintil 4</v>
          </cell>
          <cell r="P15">
            <v>4.6501094587453773E-2</v>
          </cell>
        </row>
        <row r="16">
          <cell r="O16" t="str">
            <v>Quintil 5</v>
          </cell>
          <cell r="P16">
            <v>4.4130149161449861E-2</v>
          </cell>
        </row>
      </sheetData>
      <sheetData sheetId="14">
        <row r="14">
          <cell r="N14" t="str">
            <v>General</v>
          </cell>
          <cell r="O14">
            <v>4.8026017243987251E-2</v>
          </cell>
        </row>
        <row r="15">
          <cell r="N15" t="str">
            <v>Transable</v>
          </cell>
          <cell r="O15">
            <v>5.3737250723093322E-2</v>
          </cell>
        </row>
        <row r="16">
          <cell r="N16" t="str">
            <v>No Transable</v>
          </cell>
          <cell r="O16">
            <v>4.191391872605732E-2</v>
          </cell>
        </row>
      </sheetData>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4"/>
  <sheetViews>
    <sheetView showGridLines="0" workbookViewId="0">
      <selection activeCell="B24" sqref="B24"/>
    </sheetView>
  </sheetViews>
  <sheetFormatPr defaultColWidth="11.42578125" defaultRowHeight="15"/>
  <sheetData>
    <row r="3" spans="2:8" ht="29.45" customHeight="1">
      <c r="B3" s="774" t="s">
        <v>105</v>
      </c>
      <c r="C3" s="774"/>
      <c r="D3" s="774"/>
      <c r="E3" s="774"/>
      <c r="F3" s="774"/>
      <c r="G3" s="774"/>
      <c r="H3" s="774"/>
    </row>
    <row r="24" spans="2:2">
      <c r="B24" s="405" t="s">
        <v>862</v>
      </c>
    </row>
  </sheetData>
  <mergeCells count="1">
    <mergeCell ref="B3:H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23"/>
  <sheetViews>
    <sheetView showGridLines="0" workbookViewId="0">
      <selection activeCell="M18" sqref="M18"/>
    </sheetView>
  </sheetViews>
  <sheetFormatPr defaultColWidth="11.5703125" defaultRowHeight="15"/>
  <cols>
    <col min="1" max="16384" width="11.5703125" style="1"/>
  </cols>
  <sheetData>
    <row r="3" spans="2:14" ht="15.75">
      <c r="B3" s="797" t="s">
        <v>175</v>
      </c>
      <c r="C3" s="797"/>
      <c r="D3" s="797"/>
      <c r="E3" s="797"/>
      <c r="F3" s="797"/>
      <c r="G3" s="797"/>
      <c r="H3" s="797"/>
      <c r="I3" s="797"/>
      <c r="J3" s="797"/>
      <c r="K3" s="797"/>
      <c r="L3" s="797"/>
      <c r="M3" s="797"/>
      <c r="N3" s="797"/>
    </row>
    <row r="4" spans="2:14" ht="15.75">
      <c r="B4" s="797" t="s">
        <v>119</v>
      </c>
      <c r="C4" s="797"/>
      <c r="D4" s="797"/>
      <c r="E4" s="797"/>
      <c r="F4" s="797"/>
      <c r="G4" s="797"/>
      <c r="H4" s="797"/>
      <c r="I4" s="797"/>
      <c r="J4" s="797"/>
      <c r="K4" s="797"/>
      <c r="L4" s="797"/>
      <c r="M4" s="797"/>
      <c r="N4" s="797"/>
    </row>
    <row r="5" spans="2:14">
      <c r="B5" s="798" t="s">
        <v>176</v>
      </c>
      <c r="C5" s="798"/>
      <c r="D5" s="798"/>
      <c r="E5" s="798"/>
      <c r="F5" s="798"/>
      <c r="G5" s="798"/>
      <c r="H5" s="798"/>
      <c r="I5" s="798"/>
      <c r="J5" s="798"/>
      <c r="K5" s="798"/>
      <c r="L5" s="798"/>
      <c r="M5" s="798"/>
      <c r="N5" s="798"/>
    </row>
    <row r="23" spans="2:14">
      <c r="B23" s="799" t="s">
        <v>177</v>
      </c>
      <c r="C23" s="799"/>
      <c r="D23" s="799"/>
      <c r="E23" s="799"/>
      <c r="F23" s="799"/>
      <c r="G23" s="799"/>
      <c r="H23" s="799"/>
      <c r="I23" s="799"/>
      <c r="J23" s="799"/>
      <c r="K23" s="799"/>
      <c r="L23" s="799"/>
      <c r="M23" s="799"/>
      <c r="N23" s="799"/>
    </row>
  </sheetData>
  <mergeCells count="4">
    <mergeCell ref="B3:N3"/>
    <mergeCell ref="B4:N4"/>
    <mergeCell ref="B5:N5"/>
    <mergeCell ref="B23:N2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3"/>
  <sheetViews>
    <sheetView showGridLines="0" workbookViewId="0">
      <selection activeCell="C11" sqref="C11"/>
    </sheetView>
  </sheetViews>
  <sheetFormatPr defaultColWidth="11.5703125" defaultRowHeight="15"/>
  <cols>
    <col min="1" max="1" width="11.5703125" style="1"/>
    <col min="2" max="2" width="32" style="1" customWidth="1"/>
    <col min="3" max="16384" width="11.5703125" style="1"/>
  </cols>
  <sheetData>
    <row r="3" spans="2:6" ht="15.75">
      <c r="B3" s="796" t="s">
        <v>178</v>
      </c>
      <c r="C3" s="796"/>
      <c r="D3" s="796"/>
      <c r="E3" s="796"/>
      <c r="F3" s="796"/>
    </row>
    <row r="4" spans="2:6" ht="15.75">
      <c r="B4" s="797" t="s">
        <v>108</v>
      </c>
      <c r="C4" s="797"/>
      <c r="D4" s="797"/>
      <c r="E4" s="797"/>
      <c r="F4" s="797"/>
    </row>
    <row r="5" spans="2:6">
      <c r="B5" s="798" t="s">
        <v>153</v>
      </c>
      <c r="C5" s="798"/>
      <c r="D5" s="798"/>
      <c r="E5" s="798"/>
      <c r="F5" s="798"/>
    </row>
    <row r="7" spans="2:6" ht="15.75">
      <c r="B7" s="792" t="s">
        <v>142</v>
      </c>
      <c r="C7" s="792">
        <v>2019</v>
      </c>
      <c r="D7" s="792">
        <v>2020</v>
      </c>
      <c r="E7" s="792" t="s">
        <v>143</v>
      </c>
      <c r="F7" s="792"/>
    </row>
    <row r="8" spans="2:6" ht="15.75">
      <c r="B8" s="792"/>
      <c r="C8" s="792"/>
      <c r="D8" s="792"/>
      <c r="E8" s="82" t="s">
        <v>144</v>
      </c>
      <c r="F8" s="82" t="s">
        <v>145</v>
      </c>
    </row>
    <row r="9" spans="2:6" ht="15.75">
      <c r="B9" s="110" t="s">
        <v>179</v>
      </c>
      <c r="C9" s="111">
        <v>-1533.4</v>
      </c>
      <c r="D9" s="74">
        <v>-1190.5999999999999</v>
      </c>
      <c r="E9" s="74">
        <f>D9-C9</f>
        <v>342.80000000000018</v>
      </c>
      <c r="F9" s="112">
        <f>D9/C9-1</f>
        <v>-0.2235554975870615</v>
      </c>
    </row>
    <row r="10" spans="2:6" ht="15.75">
      <c r="B10" s="110" t="s">
        <v>180</v>
      </c>
      <c r="C10" s="111">
        <v>-1986.3</v>
      </c>
      <c r="D10" s="74">
        <v>-1897.7</v>
      </c>
      <c r="E10" s="74">
        <f>D10-C10</f>
        <v>88.599999999999909</v>
      </c>
      <c r="F10" s="112">
        <f>D10/C10-1</f>
        <v>-4.4605548003826212E-2</v>
      </c>
    </row>
    <row r="11" spans="2:6" ht="15.75">
      <c r="B11" s="110" t="s">
        <v>181</v>
      </c>
      <c r="C11" s="111">
        <v>1567</v>
      </c>
      <c r="D11" s="74">
        <v>3748.9</v>
      </c>
      <c r="E11" s="74">
        <f>D11-C11</f>
        <v>2181.9</v>
      </c>
      <c r="F11" s="112">
        <f>D11/C11-1</f>
        <v>1.392405871091257</v>
      </c>
    </row>
    <row r="12" spans="2:6" ht="15.75">
      <c r="B12" s="79" t="s">
        <v>182</v>
      </c>
      <c r="C12" s="113">
        <f>C11+C9+C10</f>
        <v>-1952.7</v>
      </c>
      <c r="D12" s="80">
        <f>D11+D9+D10</f>
        <v>660.60000000000014</v>
      </c>
      <c r="E12" s="80">
        <f>D12-C12</f>
        <v>2613.3000000000002</v>
      </c>
      <c r="F12" s="114">
        <f>D12/C12-1</f>
        <v>-1.3383008142571824</v>
      </c>
    </row>
    <row r="13" spans="2:6" ht="27" customHeight="1">
      <c r="B13" s="795" t="s">
        <v>139</v>
      </c>
      <c r="C13" s="795"/>
      <c r="D13" s="795"/>
      <c r="E13" s="795"/>
      <c r="F13" s="795"/>
    </row>
  </sheetData>
  <mergeCells count="8">
    <mergeCell ref="B13:F13"/>
    <mergeCell ref="B3:F3"/>
    <mergeCell ref="B4:F4"/>
    <mergeCell ref="B5:F5"/>
    <mergeCell ref="B7:B8"/>
    <mergeCell ref="C7:C8"/>
    <mergeCell ref="D7:D8"/>
    <mergeCell ref="E7:F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15"/>
  <sheetViews>
    <sheetView showGridLines="0" topLeftCell="B1" workbookViewId="0">
      <selection activeCell="C10" sqref="C10"/>
    </sheetView>
  </sheetViews>
  <sheetFormatPr defaultColWidth="11.5703125" defaultRowHeight="15"/>
  <cols>
    <col min="1" max="1" width="11.5703125" style="1"/>
    <col min="2" max="2" width="28.85546875" style="1" bestFit="1" customWidth="1"/>
    <col min="3" max="3" width="13.28515625" style="1" customWidth="1"/>
    <col min="4" max="4" width="13.85546875" style="1" customWidth="1"/>
    <col min="5" max="5" width="11.42578125" style="1" customWidth="1"/>
    <col min="6" max="6" width="12.5703125" style="1" customWidth="1"/>
    <col min="7" max="7" width="14.140625" style="1" bestFit="1" customWidth="1"/>
    <col min="8" max="8" width="21.5703125" style="1" customWidth="1"/>
    <col min="9" max="16384" width="11.5703125" style="1"/>
  </cols>
  <sheetData>
    <row r="3" spans="2:14" ht="15.75">
      <c r="B3" s="796" t="s">
        <v>183</v>
      </c>
      <c r="C3" s="796"/>
      <c r="D3" s="796"/>
      <c r="E3" s="796"/>
      <c r="F3" s="796"/>
      <c r="G3" s="796"/>
      <c r="H3" s="796"/>
    </row>
    <row r="4" spans="2:14" ht="15.75">
      <c r="B4" s="797" t="s">
        <v>108</v>
      </c>
      <c r="C4" s="797"/>
      <c r="D4" s="797"/>
      <c r="E4" s="797"/>
      <c r="F4" s="797"/>
      <c r="G4" s="797"/>
      <c r="H4" s="797"/>
    </row>
    <row r="5" spans="2:14">
      <c r="B5" s="798" t="s">
        <v>184</v>
      </c>
      <c r="C5" s="798"/>
      <c r="D5" s="798"/>
      <c r="E5" s="798"/>
      <c r="F5" s="798"/>
      <c r="G5" s="798"/>
      <c r="H5" s="798"/>
    </row>
    <row r="7" spans="2:14" ht="15" customHeight="1">
      <c r="B7" s="792" t="s">
        <v>142</v>
      </c>
      <c r="C7" s="801">
        <v>2019</v>
      </c>
      <c r="D7" s="802"/>
      <c r="E7" s="792" t="s">
        <v>185</v>
      </c>
      <c r="F7" s="803">
        <v>2020</v>
      </c>
      <c r="G7" s="804"/>
      <c r="H7" s="805" t="s">
        <v>186</v>
      </c>
    </row>
    <row r="8" spans="2:14" ht="33" customHeight="1">
      <c r="B8" s="792"/>
      <c r="C8" s="115" t="s">
        <v>187</v>
      </c>
      <c r="D8" s="115" t="s">
        <v>188</v>
      </c>
      <c r="E8" s="792"/>
      <c r="F8" s="115" t="s">
        <v>187</v>
      </c>
      <c r="G8" s="115" t="s">
        <v>188</v>
      </c>
      <c r="H8" s="805"/>
    </row>
    <row r="9" spans="2:14" ht="15.75">
      <c r="B9" s="116" t="s">
        <v>189</v>
      </c>
      <c r="C9" s="117">
        <v>50.54229999999999</v>
      </c>
      <c r="D9" s="118">
        <v>50.668837499999995</v>
      </c>
      <c r="E9" s="118">
        <v>53.6</v>
      </c>
      <c r="F9" s="119">
        <v>54.624383333333327</v>
      </c>
      <c r="G9" s="119">
        <v>55.571774999999995</v>
      </c>
      <c r="H9" s="120">
        <v>57.05</v>
      </c>
    </row>
    <row r="10" spans="2:14" ht="15.75">
      <c r="B10" s="121" t="s">
        <v>190</v>
      </c>
      <c r="C10" s="122">
        <v>2.9154960796850427E-2</v>
      </c>
      <c r="D10" s="123">
        <v>2.8875174444705998E-2</v>
      </c>
      <c r="E10" s="123">
        <v>4.4999999999999998E-2</v>
      </c>
      <c r="F10" s="122">
        <v>8.0765682078839607E-2</v>
      </c>
      <c r="G10" s="123">
        <v>9.6764357382385091E-2</v>
      </c>
      <c r="H10" s="78">
        <v>0.111522425281534</v>
      </c>
    </row>
    <row r="11" spans="2:14">
      <c r="B11" s="800" t="s">
        <v>191</v>
      </c>
      <c r="C11" s="800"/>
      <c r="D11" s="800"/>
      <c r="E11" s="800"/>
      <c r="F11" s="800"/>
      <c r="G11" s="800"/>
      <c r="H11" s="800"/>
      <c r="I11" s="124"/>
      <c r="J11" s="124"/>
      <c r="K11" s="124"/>
      <c r="L11" s="124"/>
      <c r="M11" s="124"/>
      <c r="N11" s="124"/>
    </row>
    <row r="12" spans="2:14">
      <c r="B12" s="125" t="s">
        <v>117</v>
      </c>
      <c r="C12" s="124"/>
      <c r="D12" s="124"/>
      <c r="E12" s="124"/>
      <c r="F12" s="124"/>
      <c r="G12" s="124"/>
      <c r="H12" s="124"/>
      <c r="I12" s="124"/>
      <c r="J12" s="124"/>
      <c r="K12" s="124"/>
      <c r="L12" s="124"/>
      <c r="M12" s="124"/>
      <c r="N12" s="124"/>
    </row>
    <row r="13" spans="2:14">
      <c r="C13" s="124"/>
      <c r="D13" s="124"/>
      <c r="E13" s="124"/>
      <c r="F13" s="124"/>
      <c r="G13" s="124"/>
      <c r="H13" s="124"/>
      <c r="I13" s="124"/>
      <c r="J13" s="124"/>
      <c r="K13" s="124"/>
      <c r="L13" s="124"/>
      <c r="M13" s="124"/>
      <c r="N13" s="124"/>
    </row>
    <row r="14" spans="2:14" ht="15.75">
      <c r="C14" s="126"/>
      <c r="E14" s="126"/>
    </row>
    <row r="15" spans="2:14" ht="15.75">
      <c r="C15" s="126"/>
      <c r="E15" s="126"/>
    </row>
  </sheetData>
  <mergeCells count="9">
    <mergeCell ref="B11:H11"/>
    <mergeCell ref="B3:H3"/>
    <mergeCell ref="B4:H4"/>
    <mergeCell ref="B5:H5"/>
    <mergeCell ref="B7:B8"/>
    <mergeCell ref="C7:D7"/>
    <mergeCell ref="E7:E8"/>
    <mergeCell ref="F7:G7"/>
    <mergeCell ref="H7:H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23"/>
  <sheetViews>
    <sheetView showGridLines="0" zoomScale="70" zoomScaleNormal="70" workbookViewId="0">
      <selection activeCell="B4" sqref="B4:L4"/>
    </sheetView>
  </sheetViews>
  <sheetFormatPr defaultColWidth="11.5703125" defaultRowHeight="15"/>
  <cols>
    <col min="1" max="16384" width="11.5703125" style="1"/>
  </cols>
  <sheetData>
    <row r="3" spans="2:12" ht="15.75" customHeight="1">
      <c r="B3" s="796" t="s">
        <v>192</v>
      </c>
      <c r="C3" s="796"/>
      <c r="D3" s="796"/>
      <c r="E3" s="796"/>
      <c r="F3" s="796"/>
      <c r="G3" s="796"/>
      <c r="H3" s="796"/>
      <c r="I3" s="796"/>
      <c r="J3" s="796"/>
      <c r="K3" s="796"/>
      <c r="L3" s="796"/>
    </row>
    <row r="4" spans="2:12">
      <c r="B4" s="798" t="s">
        <v>114</v>
      </c>
      <c r="C4" s="798"/>
      <c r="D4" s="798"/>
      <c r="E4" s="798"/>
      <c r="F4" s="798"/>
      <c r="G4" s="798"/>
      <c r="H4" s="798"/>
      <c r="I4" s="798"/>
      <c r="J4" s="798"/>
      <c r="K4" s="798"/>
      <c r="L4" s="798"/>
    </row>
    <row r="23" spans="2:8">
      <c r="B23" s="806" t="s">
        <v>193</v>
      </c>
      <c r="C23" s="806"/>
      <c r="D23" s="806"/>
      <c r="E23" s="806"/>
      <c r="F23" s="806"/>
      <c r="G23" s="806"/>
      <c r="H23" s="806"/>
    </row>
  </sheetData>
  <mergeCells count="3">
    <mergeCell ref="B3:L3"/>
    <mergeCell ref="B4:L4"/>
    <mergeCell ref="B23:H2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3"/>
  <sheetViews>
    <sheetView showGridLines="0" workbookViewId="0">
      <selection activeCell="E17" sqref="E17"/>
    </sheetView>
  </sheetViews>
  <sheetFormatPr defaultColWidth="11.5703125" defaultRowHeight="15"/>
  <cols>
    <col min="1" max="1" width="11.5703125" style="1"/>
    <col min="2" max="2" width="32.7109375" style="1" bestFit="1" customWidth="1"/>
    <col min="3" max="3" width="12.5703125" style="1" customWidth="1"/>
    <col min="4" max="16384" width="11.5703125" style="1"/>
  </cols>
  <sheetData>
    <row r="3" spans="2:8" ht="15.75">
      <c r="B3" s="796" t="s">
        <v>194</v>
      </c>
      <c r="C3" s="796"/>
      <c r="D3" s="796"/>
      <c r="E3" s="796"/>
      <c r="F3" s="796"/>
      <c r="G3" s="796"/>
      <c r="H3" s="796"/>
    </row>
    <row r="4" spans="2:8" ht="15.75">
      <c r="B4" s="797" t="s">
        <v>195</v>
      </c>
      <c r="C4" s="797"/>
      <c r="D4" s="797"/>
      <c r="E4" s="797"/>
      <c r="F4" s="797"/>
      <c r="G4" s="797"/>
      <c r="H4" s="797"/>
    </row>
    <row r="5" spans="2:8">
      <c r="B5" s="798" t="s">
        <v>196</v>
      </c>
      <c r="C5" s="798"/>
      <c r="D5" s="798"/>
      <c r="E5" s="798"/>
      <c r="F5" s="798"/>
      <c r="G5" s="798"/>
      <c r="H5" s="798"/>
    </row>
    <row r="6" spans="2:8" ht="15.75" thickBot="1"/>
    <row r="7" spans="2:8">
      <c r="B7" s="807" t="s">
        <v>197</v>
      </c>
      <c r="C7" s="809" t="s">
        <v>198</v>
      </c>
      <c r="D7" s="811" t="s">
        <v>199</v>
      </c>
      <c r="E7" s="812"/>
      <c r="F7" s="809" t="s">
        <v>200</v>
      </c>
      <c r="G7" s="809" t="s">
        <v>201</v>
      </c>
    </row>
    <row r="8" spans="2:8" ht="15.75" thickBot="1">
      <c r="B8" s="808"/>
      <c r="C8" s="810"/>
      <c r="D8" s="127" t="s">
        <v>202</v>
      </c>
      <c r="E8" s="127" t="s">
        <v>203</v>
      </c>
      <c r="F8" s="810"/>
      <c r="G8" s="810"/>
    </row>
    <row r="9" spans="2:8">
      <c r="B9" s="128" t="s">
        <v>204</v>
      </c>
      <c r="C9" s="129">
        <v>0.251</v>
      </c>
      <c r="D9" s="130">
        <v>147.69</v>
      </c>
      <c r="E9" s="131">
        <v>156.86000000000001</v>
      </c>
      <c r="F9" s="132">
        <f t="shared" ref="F9:F20" si="0">E9/D9-1</f>
        <v>6.2089511815288878E-2</v>
      </c>
      <c r="G9" s="133">
        <v>1.7397470217489002</v>
      </c>
    </row>
    <row r="10" spans="2:8">
      <c r="B10" s="128" t="s">
        <v>205</v>
      </c>
      <c r="C10" s="129">
        <v>2.3199999999999998E-2</v>
      </c>
      <c r="D10" s="130">
        <v>171.62</v>
      </c>
      <c r="E10" s="131">
        <v>184.67</v>
      </c>
      <c r="F10" s="132">
        <f>E10/D10-1</f>
        <v>7.6040088567765896E-2</v>
      </c>
      <c r="G10" s="133">
        <v>0.22687225735137129</v>
      </c>
    </row>
    <row r="11" spans="2:8">
      <c r="B11" s="128" t="s">
        <v>206</v>
      </c>
      <c r="C11" s="129">
        <v>4.5600000000000002E-2</v>
      </c>
      <c r="D11" s="130">
        <v>81.95</v>
      </c>
      <c r="E11" s="131">
        <v>80.849999999999994</v>
      </c>
      <c r="F11" s="132">
        <f t="shared" si="0"/>
        <v>-1.34228187919464E-2</v>
      </c>
      <c r="G11" s="133">
        <v>-3.8246664074560996E-2</v>
      </c>
    </row>
    <row r="12" spans="2:8">
      <c r="B12" s="128" t="s">
        <v>102</v>
      </c>
      <c r="C12" s="129">
        <v>0.11600000000000001</v>
      </c>
      <c r="D12" s="130">
        <v>118.76</v>
      </c>
      <c r="E12" s="131">
        <v>124.97</v>
      </c>
      <c r="F12" s="132">
        <f t="shared" si="0"/>
        <v>5.2290333445604631E-2</v>
      </c>
      <c r="G12" s="133">
        <v>0.54449341764329251</v>
      </c>
    </row>
    <row r="13" spans="2:8">
      <c r="B13" s="128" t="s">
        <v>207</v>
      </c>
      <c r="C13" s="129">
        <v>6.4600000000000005E-2</v>
      </c>
      <c r="D13" s="130">
        <v>121.57</v>
      </c>
      <c r="E13" s="131">
        <v>127.42</v>
      </c>
      <c r="F13" s="132">
        <f t="shared" si="0"/>
        <v>4.8120424446820742E-2</v>
      </c>
      <c r="G13" s="133">
        <v>0.28741687775398639</v>
      </c>
    </row>
    <row r="14" spans="2:8">
      <c r="B14" s="128" t="s">
        <v>101</v>
      </c>
      <c r="C14" s="129">
        <v>5.21E-2</v>
      </c>
      <c r="D14" s="130">
        <v>140.56</v>
      </c>
      <c r="E14" s="131">
        <v>148.32</v>
      </c>
      <c r="F14" s="132">
        <f t="shared" si="0"/>
        <v>5.5207740466704625E-2</v>
      </c>
      <c r="G14" s="133">
        <v>0.3050058080507263</v>
      </c>
    </row>
    <row r="15" spans="2:8">
      <c r="B15" s="128" t="s">
        <v>104</v>
      </c>
      <c r="C15" s="129">
        <v>0.17949999999999999</v>
      </c>
      <c r="D15" s="130">
        <v>128.91</v>
      </c>
      <c r="E15" s="131">
        <v>137.04</v>
      </c>
      <c r="F15" s="132">
        <f t="shared" si="0"/>
        <v>6.3067256225273427E-2</v>
      </c>
      <c r="G15" s="133">
        <v>1.106129806456762</v>
      </c>
    </row>
    <row r="16" spans="2:8">
      <c r="B16" s="128" t="s">
        <v>132</v>
      </c>
      <c r="C16" s="129">
        <v>2.9600000000000001E-2</v>
      </c>
      <c r="D16" s="130">
        <v>111.7</v>
      </c>
      <c r="E16" s="131">
        <v>112.28</v>
      </c>
      <c r="F16" s="132">
        <f t="shared" si="0"/>
        <v>5.1924798567590802E-3</v>
      </c>
      <c r="G16" s="133">
        <v>1.3152014918919853E-2</v>
      </c>
    </row>
    <row r="17" spans="2:8">
      <c r="B17" s="128" t="s">
        <v>208</v>
      </c>
      <c r="C17" s="129">
        <v>4.1200000000000001E-2</v>
      </c>
      <c r="D17" s="130">
        <v>112.08</v>
      </c>
      <c r="E17" s="131">
        <v>116.88</v>
      </c>
      <c r="F17" s="132">
        <f t="shared" si="0"/>
        <v>4.2826552462526646E-2</v>
      </c>
      <c r="G17" s="133">
        <v>0.14875382391054409</v>
      </c>
    </row>
    <row r="18" spans="2:8">
      <c r="B18" s="128" t="s">
        <v>209</v>
      </c>
      <c r="C18" s="129">
        <v>3.7400000000000003E-2</v>
      </c>
      <c r="D18" s="130">
        <v>173.88</v>
      </c>
      <c r="E18" s="131">
        <v>165.3</v>
      </c>
      <c r="F18" s="132">
        <f t="shared" si="0"/>
        <v>-4.9344375431331855E-2</v>
      </c>
      <c r="G18" s="133">
        <v>-0.23995624460691747</v>
      </c>
    </row>
    <row r="19" spans="2:8">
      <c r="B19" s="128" t="s">
        <v>210</v>
      </c>
      <c r="C19" s="129">
        <v>8.5000000000000006E-2</v>
      </c>
      <c r="D19" s="130">
        <v>130.75</v>
      </c>
      <c r="E19" s="131">
        <v>135.59</v>
      </c>
      <c r="F19" s="132">
        <f t="shared" si="0"/>
        <v>3.7017208413002045E-2</v>
      </c>
      <c r="G19" s="133">
        <v>0.31096200791056017</v>
      </c>
    </row>
    <row r="20" spans="2:8" ht="15.75" thickBot="1">
      <c r="B20" s="134" t="s">
        <v>211</v>
      </c>
      <c r="C20" s="135">
        <v>7.4700000000000003E-2</v>
      </c>
      <c r="D20" s="136">
        <v>131.03</v>
      </c>
      <c r="E20" s="137">
        <v>138.08000000000001</v>
      </c>
      <c r="F20" s="138">
        <f t="shared" si="0"/>
        <v>5.3804472258261571E-2</v>
      </c>
      <c r="G20" s="139">
        <v>0.39966252232063293</v>
      </c>
    </row>
    <row r="21" spans="2:8">
      <c r="B21" s="140" t="s">
        <v>212</v>
      </c>
      <c r="C21" s="141">
        <v>1</v>
      </c>
      <c r="D21" s="142">
        <v>132.22</v>
      </c>
      <c r="E21" s="143">
        <v>138.57</v>
      </c>
      <c r="F21" s="144">
        <f>E21/D21-1</f>
        <v>4.8026017243987251E-2</v>
      </c>
      <c r="G21" s="145">
        <v>4.8039926493842176</v>
      </c>
    </row>
    <row r="22" spans="2:8">
      <c r="B22" s="806" t="s">
        <v>213</v>
      </c>
      <c r="C22" s="806"/>
      <c r="D22" s="806"/>
      <c r="E22" s="806"/>
      <c r="F22" s="806"/>
      <c r="G22" s="806"/>
    </row>
    <row r="23" spans="2:8">
      <c r="B23" s="806" t="s">
        <v>193</v>
      </c>
      <c r="C23" s="806"/>
      <c r="D23" s="806"/>
      <c r="E23" s="806"/>
      <c r="F23" s="806"/>
      <c r="G23" s="806"/>
      <c r="H23" s="806"/>
    </row>
  </sheetData>
  <mergeCells count="10">
    <mergeCell ref="B22:G22"/>
    <mergeCell ref="B23:H23"/>
    <mergeCell ref="B3:H3"/>
    <mergeCell ref="B4:H4"/>
    <mergeCell ref="B5:H5"/>
    <mergeCell ref="B7:B8"/>
    <mergeCell ref="C7:C8"/>
    <mergeCell ref="D7:E7"/>
    <mergeCell ref="F7:F8"/>
    <mergeCell ref="G7:G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showGridLines="0" workbookViewId="0">
      <selection activeCell="D24" sqref="D24"/>
    </sheetView>
  </sheetViews>
  <sheetFormatPr defaultColWidth="11.5703125" defaultRowHeight="15"/>
  <cols>
    <col min="1" max="16384" width="11.5703125" style="1"/>
  </cols>
  <sheetData>
    <row r="2" spans="2:8" ht="15.75">
      <c r="B2" s="796" t="s">
        <v>214</v>
      </c>
      <c r="C2" s="796"/>
      <c r="D2" s="796"/>
      <c r="E2" s="796"/>
      <c r="F2" s="796"/>
      <c r="G2" s="796"/>
      <c r="H2" s="796"/>
    </row>
    <row r="3" spans="2:8" ht="15.75">
      <c r="B3" s="813" t="s">
        <v>203</v>
      </c>
      <c r="C3" s="813"/>
      <c r="D3" s="813"/>
      <c r="E3" s="813"/>
      <c r="F3" s="813"/>
      <c r="G3" s="813"/>
      <c r="H3" s="813"/>
    </row>
    <row r="18" spans="2:8">
      <c r="B18" s="806" t="s">
        <v>193</v>
      </c>
      <c r="C18" s="806"/>
      <c r="D18" s="806"/>
      <c r="E18" s="806"/>
      <c r="F18" s="806"/>
      <c r="G18" s="806"/>
      <c r="H18" s="806"/>
    </row>
  </sheetData>
  <mergeCells count="3">
    <mergeCell ref="B2:H2"/>
    <mergeCell ref="B3:H3"/>
    <mergeCell ref="B18:H18"/>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0"/>
  <sheetViews>
    <sheetView showGridLines="0" workbookViewId="0">
      <selection activeCell="C23" sqref="C23"/>
    </sheetView>
  </sheetViews>
  <sheetFormatPr defaultColWidth="11.5703125" defaultRowHeight="15"/>
  <cols>
    <col min="1" max="16384" width="11.5703125" style="1"/>
  </cols>
  <sheetData>
    <row r="2" spans="2:8" ht="15.75">
      <c r="B2" s="796" t="s">
        <v>215</v>
      </c>
      <c r="C2" s="796"/>
      <c r="D2" s="796"/>
      <c r="E2" s="796"/>
      <c r="F2" s="796"/>
      <c r="G2" s="796"/>
      <c r="H2" s="796"/>
    </row>
    <row r="3" spans="2:8" ht="15.75">
      <c r="B3" s="813" t="s">
        <v>203</v>
      </c>
      <c r="C3" s="813"/>
      <c r="D3" s="813"/>
      <c r="E3" s="813"/>
      <c r="F3" s="813"/>
      <c r="G3" s="813"/>
      <c r="H3" s="813"/>
    </row>
    <row r="20" spans="2:8">
      <c r="B20" s="806" t="s">
        <v>193</v>
      </c>
      <c r="C20" s="806"/>
      <c r="D20" s="806"/>
      <c r="E20" s="806"/>
      <c r="F20" s="806"/>
      <c r="G20" s="806"/>
      <c r="H20" s="806"/>
    </row>
  </sheetData>
  <mergeCells count="3">
    <mergeCell ref="B2:H2"/>
    <mergeCell ref="B3:H3"/>
    <mergeCell ref="B20:H2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28"/>
  <sheetViews>
    <sheetView showGridLines="0" topLeftCell="B1" workbookViewId="0">
      <selection activeCell="C1" sqref="C1"/>
    </sheetView>
  </sheetViews>
  <sheetFormatPr defaultColWidth="11.42578125" defaultRowHeight="15"/>
  <cols>
    <col min="2" max="2" width="18.7109375" customWidth="1"/>
    <col min="3" max="3" width="77.28515625" customWidth="1"/>
  </cols>
  <sheetData>
    <row r="4" spans="2:3">
      <c r="B4" s="817" t="s">
        <v>217</v>
      </c>
      <c r="C4" s="817"/>
    </row>
    <row r="5" spans="2:3" s="1" customFormat="1" ht="15.75" thickBot="1">
      <c r="B5" s="169"/>
      <c r="C5" s="169"/>
    </row>
    <row r="6" spans="2:3" ht="15.75" thickBot="1">
      <c r="B6" s="147" t="s">
        <v>218</v>
      </c>
      <c r="C6" s="148" t="s">
        <v>219</v>
      </c>
    </row>
    <row r="7" spans="2:3" ht="15.75" thickBot="1">
      <c r="B7" s="814" t="s">
        <v>220</v>
      </c>
      <c r="C7" s="149" t="s">
        <v>221</v>
      </c>
    </row>
    <row r="8" spans="2:3" ht="26.25" thickBot="1">
      <c r="B8" s="816"/>
      <c r="C8" s="149" t="s">
        <v>222</v>
      </c>
    </row>
    <row r="9" spans="2:3" ht="26.25" thickBot="1">
      <c r="B9" s="815"/>
      <c r="C9" s="149" t="s">
        <v>223</v>
      </c>
    </row>
    <row r="10" spans="2:3" ht="51.75" thickBot="1">
      <c r="B10" s="814" t="s">
        <v>224</v>
      </c>
      <c r="C10" s="149" t="s">
        <v>225</v>
      </c>
    </row>
    <row r="11" spans="2:3" ht="26.25" thickBot="1">
      <c r="B11" s="816"/>
      <c r="C11" s="149" t="s">
        <v>226</v>
      </c>
    </row>
    <row r="12" spans="2:3" ht="15.75" thickBot="1">
      <c r="B12" s="816"/>
      <c r="C12" s="149" t="s">
        <v>227</v>
      </c>
    </row>
    <row r="13" spans="2:3" ht="39" thickBot="1">
      <c r="B13" s="818"/>
      <c r="C13" s="149" t="s">
        <v>228</v>
      </c>
    </row>
    <row r="14" spans="2:3" ht="39" thickBot="1">
      <c r="B14" s="819" t="s">
        <v>229</v>
      </c>
      <c r="C14" s="149" t="s">
        <v>230</v>
      </c>
    </row>
    <row r="15" spans="2:3" ht="26.25" thickBot="1">
      <c r="B15" s="816"/>
      <c r="C15" s="149" t="s">
        <v>231</v>
      </c>
    </row>
    <row r="16" spans="2:3" ht="26.25" thickBot="1">
      <c r="B16" s="816"/>
      <c r="C16" s="149" t="s">
        <v>232</v>
      </c>
    </row>
    <row r="17" spans="2:3" ht="26.25" thickBot="1">
      <c r="B17" s="818"/>
      <c r="C17" s="149" t="s">
        <v>233</v>
      </c>
    </row>
    <row r="18" spans="2:3" ht="26.25" thickBot="1">
      <c r="B18" s="819" t="s">
        <v>234</v>
      </c>
      <c r="C18" s="149" t="s">
        <v>235</v>
      </c>
    </row>
    <row r="19" spans="2:3" ht="51.75" thickBot="1">
      <c r="B19" s="816"/>
      <c r="C19" s="149" t="s">
        <v>236</v>
      </c>
    </row>
    <row r="20" spans="2:3" ht="26.25" thickBot="1">
      <c r="B20" s="815"/>
      <c r="C20" s="149" t="s">
        <v>237</v>
      </c>
    </row>
    <row r="21" spans="2:3" ht="39" thickBot="1">
      <c r="B21" s="814" t="s">
        <v>238</v>
      </c>
      <c r="C21" s="149" t="s">
        <v>239</v>
      </c>
    </row>
    <row r="22" spans="2:3" ht="39" thickBot="1">
      <c r="B22" s="815"/>
      <c r="C22" s="149" t="s">
        <v>240</v>
      </c>
    </row>
    <row r="23" spans="2:3" ht="26.25" thickBot="1">
      <c r="B23" s="814" t="s">
        <v>241</v>
      </c>
      <c r="C23" s="149" t="s">
        <v>242</v>
      </c>
    </row>
    <row r="24" spans="2:3" ht="15.75" thickBot="1">
      <c r="B24" s="816"/>
      <c r="C24" s="149" t="s">
        <v>243</v>
      </c>
    </row>
    <row r="25" spans="2:3" ht="26.25" thickBot="1">
      <c r="B25" s="816"/>
      <c r="C25" s="149" t="s">
        <v>244</v>
      </c>
    </row>
    <row r="26" spans="2:3" ht="26.25" thickBot="1">
      <c r="B26" s="815"/>
      <c r="C26" s="149" t="s">
        <v>245</v>
      </c>
    </row>
    <row r="28" spans="2:3">
      <c r="B28" s="150" t="s">
        <v>246</v>
      </c>
    </row>
  </sheetData>
  <mergeCells count="7">
    <mergeCell ref="B21:B22"/>
    <mergeCell ref="B23:B26"/>
    <mergeCell ref="B4:C4"/>
    <mergeCell ref="B7:B9"/>
    <mergeCell ref="B10:B13"/>
    <mergeCell ref="B14:B17"/>
    <mergeCell ref="B18:B2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16"/>
  <sheetViews>
    <sheetView showGridLines="0" zoomScale="80" zoomScaleNormal="80" workbookViewId="0">
      <selection activeCell="C9" sqref="C9"/>
    </sheetView>
  </sheetViews>
  <sheetFormatPr defaultColWidth="11.42578125" defaultRowHeight="15"/>
  <cols>
    <col min="1" max="1" width="11.5703125" style="1"/>
    <col min="2" max="2" width="12.85546875" customWidth="1"/>
  </cols>
  <sheetData>
    <row r="5" spans="2:11">
      <c r="B5" s="817" t="s">
        <v>247</v>
      </c>
      <c r="C5" s="817"/>
      <c r="D5" s="817"/>
      <c r="E5" s="817"/>
      <c r="F5" s="817"/>
      <c r="G5" s="817"/>
      <c r="H5" s="817"/>
      <c r="I5" s="817"/>
      <c r="J5" s="817"/>
      <c r="K5" s="817"/>
    </row>
    <row r="6" spans="2:11" s="1" customFormat="1" ht="15.75" thickBot="1">
      <c r="B6" s="170"/>
      <c r="C6" s="170"/>
      <c r="D6" s="170"/>
      <c r="E6" s="170"/>
      <c r="F6" s="170"/>
      <c r="G6" s="170"/>
      <c r="H6" s="169"/>
      <c r="I6" s="169"/>
      <c r="J6" s="169"/>
      <c r="K6" s="169"/>
    </row>
    <row r="7" spans="2:11" ht="15.75" thickBot="1">
      <c r="B7" s="822" t="s">
        <v>248</v>
      </c>
      <c r="C7" s="822" t="s">
        <v>249</v>
      </c>
      <c r="D7" s="822" t="s">
        <v>250</v>
      </c>
      <c r="E7" s="822" t="s">
        <v>251</v>
      </c>
      <c r="F7" s="822" t="s">
        <v>252</v>
      </c>
      <c r="G7" s="822" t="s">
        <v>253</v>
      </c>
      <c r="H7" s="820" t="s">
        <v>254</v>
      </c>
      <c r="I7" s="821"/>
      <c r="J7" s="820" t="s">
        <v>255</v>
      </c>
      <c r="K7" s="821"/>
    </row>
    <row r="8" spans="2:11" ht="15.75" thickBot="1">
      <c r="B8" s="823"/>
      <c r="C8" s="823"/>
      <c r="D8" s="823"/>
      <c r="E8" s="823"/>
      <c r="F8" s="823"/>
      <c r="G8" s="823"/>
      <c r="H8" s="151" t="s">
        <v>256</v>
      </c>
      <c r="I8" s="151" t="s">
        <v>257</v>
      </c>
      <c r="J8" s="151" t="s">
        <v>256</v>
      </c>
      <c r="K8" s="151" t="s">
        <v>257</v>
      </c>
    </row>
    <row r="9" spans="2:11" ht="15.75" thickBot="1">
      <c r="B9" s="152" t="s">
        <v>258</v>
      </c>
      <c r="C9" s="154">
        <v>309661</v>
      </c>
      <c r="D9" s="154">
        <v>313336</v>
      </c>
      <c r="E9" s="154">
        <v>320098</v>
      </c>
      <c r="F9" s="154">
        <v>305373</v>
      </c>
      <c r="G9" s="154">
        <v>340968</v>
      </c>
      <c r="H9" s="154">
        <v>-4288</v>
      </c>
      <c r="I9" s="155">
        <v>0.10100000000000001</v>
      </c>
      <c r="J9" s="154">
        <v>35595</v>
      </c>
      <c r="K9" s="155">
        <v>0.11700000000000001</v>
      </c>
    </row>
    <row r="10" spans="2:11" ht="15.75" thickBot="1">
      <c r="B10" s="152" t="s">
        <v>259</v>
      </c>
      <c r="C10" s="154">
        <v>825714</v>
      </c>
      <c r="D10" s="154">
        <v>815013</v>
      </c>
      <c r="E10" s="154">
        <v>570633</v>
      </c>
      <c r="F10" s="154">
        <v>556449</v>
      </c>
      <c r="G10" s="154">
        <v>662739</v>
      </c>
      <c r="H10" s="154">
        <v>-269265</v>
      </c>
      <c r="I10" s="155">
        <v>-0.19700000000000001</v>
      </c>
      <c r="J10" s="154">
        <v>106290</v>
      </c>
      <c r="K10" s="155">
        <v>0.191</v>
      </c>
    </row>
    <row r="11" spans="2:11" ht="15.75" thickBot="1">
      <c r="B11" s="152" t="s">
        <v>260</v>
      </c>
      <c r="C11" s="154">
        <v>425765</v>
      </c>
      <c r="D11" s="154">
        <v>423420</v>
      </c>
      <c r="E11" s="154">
        <v>297956</v>
      </c>
      <c r="F11" s="154">
        <v>283114</v>
      </c>
      <c r="G11" s="154">
        <v>308361</v>
      </c>
      <c r="H11" s="154">
        <v>-142651</v>
      </c>
      <c r="I11" s="155">
        <v>-0.27600000000000002</v>
      </c>
      <c r="J11" s="154">
        <v>25247</v>
      </c>
      <c r="K11" s="155">
        <v>8.8999999999999996E-2</v>
      </c>
    </row>
    <row r="12" spans="2:11" ht="15.75" thickBot="1">
      <c r="B12" s="152" t="s">
        <v>261</v>
      </c>
      <c r="C12" s="154">
        <v>152401</v>
      </c>
      <c r="D12" s="154">
        <v>159434</v>
      </c>
      <c r="E12" s="154">
        <v>120682</v>
      </c>
      <c r="F12" s="154">
        <v>114524</v>
      </c>
      <c r="G12" s="154">
        <v>122262</v>
      </c>
      <c r="H12" s="154">
        <v>-37877</v>
      </c>
      <c r="I12" s="155">
        <v>-0.19800000000000001</v>
      </c>
      <c r="J12" s="154">
        <v>7738</v>
      </c>
      <c r="K12" s="155">
        <v>6.8000000000000005E-2</v>
      </c>
    </row>
    <row r="13" spans="2:11" ht="15.75" thickBot="1">
      <c r="B13" s="152" t="s">
        <v>262</v>
      </c>
      <c r="C13" s="154">
        <v>534649</v>
      </c>
      <c r="D13" s="154">
        <v>538937</v>
      </c>
      <c r="E13" s="154">
        <v>467587</v>
      </c>
      <c r="F13" s="154">
        <v>458338</v>
      </c>
      <c r="G13" s="154">
        <v>478063</v>
      </c>
      <c r="H13" s="154">
        <v>-76311</v>
      </c>
      <c r="I13" s="155">
        <v>-0.106</v>
      </c>
      <c r="J13" s="154">
        <v>19725</v>
      </c>
      <c r="K13" s="155">
        <v>4.2999999999999997E-2</v>
      </c>
    </row>
    <row r="14" spans="2:11" ht="15.75" thickBot="1">
      <c r="B14" s="156" t="s">
        <v>263</v>
      </c>
      <c r="C14" s="157">
        <v>2248190</v>
      </c>
      <c r="D14" s="157">
        <v>2250140</v>
      </c>
      <c r="E14" s="157">
        <v>1776956</v>
      </c>
      <c r="F14" s="157">
        <v>1717798</v>
      </c>
      <c r="G14" s="157">
        <v>1912393</v>
      </c>
      <c r="H14" s="157">
        <v>-530392</v>
      </c>
      <c r="I14" s="158">
        <v>-0.14899999999999999</v>
      </c>
      <c r="J14" s="157">
        <v>194595</v>
      </c>
      <c r="K14" s="158">
        <v>0.113</v>
      </c>
    </row>
    <row r="16" spans="2:11">
      <c r="B16" s="159" t="s">
        <v>264</v>
      </c>
    </row>
  </sheetData>
  <mergeCells count="9">
    <mergeCell ref="H7:I7"/>
    <mergeCell ref="J7:K7"/>
    <mergeCell ref="B5:K5"/>
    <mergeCell ref="B7:B8"/>
    <mergeCell ref="C7:C8"/>
    <mergeCell ref="D7:D8"/>
    <mergeCell ref="E7:E8"/>
    <mergeCell ref="F7:F8"/>
    <mergeCell ref="G7:G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14"/>
  <sheetViews>
    <sheetView showGridLines="0" workbookViewId="0">
      <selection activeCell="B7" sqref="B7"/>
    </sheetView>
  </sheetViews>
  <sheetFormatPr defaultColWidth="11.42578125" defaultRowHeight="15"/>
  <cols>
    <col min="3" max="5" width="36.7109375" customWidth="1"/>
  </cols>
  <sheetData>
    <row r="4" spans="2:5">
      <c r="B4" s="817" t="s">
        <v>265</v>
      </c>
      <c r="C4" s="817"/>
      <c r="D4" s="817"/>
      <c r="E4" s="817"/>
    </row>
    <row r="5" spans="2:5" s="1" customFormat="1" ht="15.75" thickBot="1">
      <c r="B5" s="169"/>
      <c r="C5" s="169"/>
      <c r="D5" s="169"/>
      <c r="E5" s="169"/>
    </row>
    <row r="6" spans="2:5" ht="181.5" thickBot="1">
      <c r="B6" s="160" t="s">
        <v>266</v>
      </c>
      <c r="C6" s="161" t="s">
        <v>267</v>
      </c>
      <c r="D6" s="161" t="s">
        <v>268</v>
      </c>
      <c r="E6" s="162" t="s">
        <v>269</v>
      </c>
    </row>
    <row r="7" spans="2:5" ht="179.25" thickBot="1">
      <c r="B7" s="163" t="s">
        <v>270</v>
      </c>
      <c r="C7" s="164" t="s">
        <v>271</v>
      </c>
      <c r="D7" s="165" t="s">
        <v>272</v>
      </c>
      <c r="E7" s="165"/>
    </row>
    <row r="8" spans="2:5" ht="90" thickBot="1">
      <c r="B8" s="163" t="s">
        <v>273</v>
      </c>
      <c r="C8" s="164" t="s">
        <v>274</v>
      </c>
      <c r="D8" s="164" t="s">
        <v>275</v>
      </c>
      <c r="E8" s="166"/>
    </row>
    <row r="9" spans="2:5" ht="127.5">
      <c r="B9" s="824" t="s">
        <v>276</v>
      </c>
      <c r="C9" s="167" t="s">
        <v>277</v>
      </c>
      <c r="D9" s="814" t="s">
        <v>279</v>
      </c>
      <c r="E9" s="827"/>
    </row>
    <row r="10" spans="2:5">
      <c r="B10" s="825"/>
      <c r="C10" s="168"/>
      <c r="D10" s="816"/>
      <c r="E10" s="828"/>
    </row>
    <row r="11" spans="2:5" ht="64.5" thickBot="1">
      <c r="B11" s="826"/>
      <c r="C11" s="165" t="s">
        <v>278</v>
      </c>
      <c r="D11" s="815"/>
      <c r="E11" s="829"/>
    </row>
    <row r="12" spans="2:5" ht="141" thickBot="1">
      <c r="B12" s="163" t="s">
        <v>280</v>
      </c>
      <c r="C12" s="164" t="s">
        <v>281</v>
      </c>
      <c r="D12" s="164" t="s">
        <v>282</v>
      </c>
      <c r="E12" s="164" t="s">
        <v>283</v>
      </c>
    </row>
    <row r="14" spans="2:5">
      <c r="B14" s="150" t="s">
        <v>284</v>
      </c>
    </row>
  </sheetData>
  <mergeCells count="4">
    <mergeCell ref="B9:B11"/>
    <mergeCell ref="D9:D11"/>
    <mergeCell ref="E9:E11"/>
    <mergeCell ref="B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G18"/>
  <sheetViews>
    <sheetView showGridLines="0" workbookViewId="0">
      <selection activeCell="B17" sqref="B17:G18"/>
    </sheetView>
  </sheetViews>
  <sheetFormatPr defaultColWidth="11.42578125" defaultRowHeight="15"/>
  <sheetData>
    <row r="4" spans="2:7">
      <c r="B4" s="775" t="s">
        <v>106</v>
      </c>
      <c r="C4" s="775"/>
      <c r="D4" s="775"/>
      <c r="E4" s="775"/>
      <c r="F4" s="775"/>
      <c r="G4" s="775"/>
    </row>
    <row r="17" spans="2:7">
      <c r="B17" s="776" t="s">
        <v>863</v>
      </c>
      <c r="C17" s="776"/>
      <c r="D17" s="776"/>
      <c r="E17" s="776"/>
      <c r="F17" s="776"/>
      <c r="G17" s="776"/>
    </row>
    <row r="18" spans="2:7">
      <c r="B18" s="776"/>
      <c r="C18" s="776"/>
      <c r="D18" s="776"/>
      <c r="E18" s="776"/>
      <c r="F18" s="776"/>
      <c r="G18" s="776"/>
    </row>
  </sheetData>
  <mergeCells count="2">
    <mergeCell ref="B4:G4"/>
    <mergeCell ref="B17:G18"/>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85" zoomScaleNormal="85" workbookViewId="0">
      <selection activeCell="M3" sqref="M3"/>
    </sheetView>
  </sheetViews>
  <sheetFormatPr defaultColWidth="9.140625" defaultRowHeight="15"/>
  <cols>
    <col min="1" max="1" width="9.140625" style="1"/>
    <col min="2" max="2" width="75.7109375" style="1" customWidth="1"/>
    <col min="3" max="3" width="15.42578125" style="1" customWidth="1"/>
    <col min="4" max="4" width="16.28515625" style="1" customWidth="1"/>
    <col min="5" max="6" width="15.85546875" style="1" customWidth="1"/>
    <col min="7" max="7" width="12.85546875" style="1" customWidth="1"/>
    <col min="8" max="8" width="15.85546875" style="1" customWidth="1"/>
    <col min="9" max="9" width="12.85546875" style="1" customWidth="1"/>
    <col min="10" max="10" width="9.140625" style="1" customWidth="1"/>
    <col min="11" max="11" width="11" style="1" customWidth="1"/>
    <col min="12" max="12" width="9.140625" style="1"/>
    <col min="13" max="13" width="27" style="1" bestFit="1" customWidth="1"/>
    <col min="14" max="14" width="20.5703125" style="1" bestFit="1" customWidth="1"/>
    <col min="15" max="16384" width="9.140625" style="1"/>
  </cols>
  <sheetData>
    <row r="1" spans="1:14">
      <c r="B1" s="171"/>
    </row>
    <row r="2" spans="1:14">
      <c r="B2" s="830" t="s">
        <v>377</v>
      </c>
      <c r="C2" s="830"/>
      <c r="D2" s="830"/>
      <c r="E2" s="830"/>
      <c r="F2" s="830"/>
      <c r="G2" s="830"/>
      <c r="H2" s="830"/>
      <c r="I2" s="830"/>
      <c r="J2" s="830"/>
      <c r="K2" s="830"/>
    </row>
    <row r="3" spans="1:14">
      <c r="B3" s="831" t="s">
        <v>285</v>
      </c>
      <c r="C3" s="831"/>
      <c r="D3" s="831"/>
      <c r="E3" s="831"/>
      <c r="F3" s="831"/>
      <c r="G3" s="831"/>
      <c r="H3" s="831"/>
      <c r="I3" s="831"/>
      <c r="J3" s="831"/>
      <c r="K3" s="831"/>
      <c r="M3" s="719" t="s">
        <v>1183</v>
      </c>
      <c r="N3" s="720">
        <v>4489239338399.999</v>
      </c>
    </row>
    <row r="4" spans="1:14">
      <c r="B4" s="830" t="s">
        <v>286</v>
      </c>
      <c r="C4" s="830"/>
      <c r="D4" s="830"/>
      <c r="E4" s="830"/>
      <c r="F4" s="830"/>
      <c r="G4" s="830"/>
      <c r="H4" s="830"/>
      <c r="I4" s="830"/>
      <c r="J4" s="830"/>
      <c r="K4" s="830"/>
    </row>
    <row r="5" spans="1:14" ht="15.75" thickBot="1">
      <c r="B5" s="832" t="s">
        <v>558</v>
      </c>
      <c r="C5" s="832"/>
      <c r="D5" s="832"/>
      <c r="E5" s="832"/>
      <c r="F5" s="832"/>
      <c r="G5" s="832"/>
      <c r="H5" s="832"/>
      <c r="I5" s="832"/>
      <c r="J5" s="832"/>
      <c r="K5" s="832"/>
    </row>
    <row r="6" spans="1:14" ht="15" customHeight="1">
      <c r="B6" s="833" t="s">
        <v>0</v>
      </c>
      <c r="C6" s="836" t="s">
        <v>287</v>
      </c>
      <c r="D6" s="836" t="s">
        <v>288</v>
      </c>
      <c r="E6" s="836" t="s">
        <v>289</v>
      </c>
      <c r="F6" s="839" t="s">
        <v>290</v>
      </c>
      <c r="G6" s="840"/>
      <c r="H6" s="840"/>
      <c r="I6" s="840"/>
      <c r="J6" s="841"/>
      <c r="K6" s="842" t="s">
        <v>291</v>
      </c>
    </row>
    <row r="7" spans="1:14" ht="15" customHeight="1">
      <c r="B7" s="834"/>
      <c r="C7" s="837"/>
      <c r="D7" s="837"/>
      <c r="E7" s="837"/>
      <c r="F7" s="845" t="s">
        <v>292</v>
      </c>
      <c r="G7" s="845" t="s">
        <v>293</v>
      </c>
      <c r="H7" s="845" t="s">
        <v>294</v>
      </c>
      <c r="I7" s="845" t="s">
        <v>295</v>
      </c>
      <c r="J7" s="846" t="s">
        <v>296</v>
      </c>
      <c r="K7" s="843"/>
    </row>
    <row r="8" spans="1:14" ht="15" customHeight="1">
      <c r="B8" s="834"/>
      <c r="C8" s="838"/>
      <c r="D8" s="838"/>
      <c r="E8" s="838"/>
      <c r="F8" s="838"/>
      <c r="G8" s="838"/>
      <c r="H8" s="838"/>
      <c r="I8" s="838"/>
      <c r="J8" s="847"/>
      <c r="K8" s="844"/>
    </row>
    <row r="9" spans="1:14" ht="15.75" thickBot="1">
      <c r="B9" s="835"/>
      <c r="C9" s="172">
        <v>1</v>
      </c>
      <c r="D9" s="172">
        <v>2</v>
      </c>
      <c r="E9" s="172">
        <v>3</v>
      </c>
      <c r="F9" s="172">
        <v>4</v>
      </c>
      <c r="G9" s="172">
        <v>5</v>
      </c>
      <c r="H9" s="172">
        <v>6</v>
      </c>
      <c r="I9" s="173">
        <v>7</v>
      </c>
      <c r="J9" s="174" t="s">
        <v>297</v>
      </c>
      <c r="K9" s="175" t="s">
        <v>298</v>
      </c>
    </row>
    <row r="10" spans="1:14">
      <c r="B10" s="176" t="s">
        <v>299</v>
      </c>
      <c r="C10" s="177">
        <v>737095519078.07983</v>
      </c>
      <c r="D10" s="177">
        <v>659216880491.56897</v>
      </c>
      <c r="E10" s="177">
        <v>596717886128.5</v>
      </c>
      <c r="F10" s="177">
        <v>332925398894.42981</v>
      </c>
      <c r="G10" s="177">
        <v>371843009028.08173</v>
      </c>
      <c r="H10" s="177">
        <v>300524553246.52203</v>
      </c>
      <c r="I10" s="178">
        <v>280091434981.03003</v>
      </c>
      <c r="J10" s="179">
        <f>I10/$N$3</f>
        <v>6.2391735852706146E-2</v>
      </c>
      <c r="K10" s="179">
        <f>I10/E10</f>
        <v>0.46938669259314586</v>
      </c>
      <c r="M10" s="180"/>
    </row>
    <row r="11" spans="1:14">
      <c r="A11" s="180"/>
      <c r="B11" s="181" t="s">
        <v>300</v>
      </c>
      <c r="C11" s="182">
        <v>682855176598.25134</v>
      </c>
      <c r="D11" s="182">
        <v>585898873654.36926</v>
      </c>
      <c r="E11" s="182">
        <v>527434097153.38</v>
      </c>
      <c r="F11" s="182">
        <v>306250206405.79993</v>
      </c>
      <c r="G11" s="182">
        <v>342507389138.5332</v>
      </c>
      <c r="H11" s="182">
        <v>266456342194.7272</v>
      </c>
      <c r="I11" s="183">
        <v>248610804374.84009</v>
      </c>
      <c r="J11" s="184">
        <f t="shared" ref="J11:J33" si="0">I11/$N$3</f>
        <v>5.5379271550143501E-2</v>
      </c>
      <c r="K11" s="184">
        <f t="shared" ref="K11:K23" si="1">I11/E11</f>
        <v>0.47135899198898973</v>
      </c>
    </row>
    <row r="12" spans="1:14">
      <c r="B12" s="185" t="s">
        <v>301</v>
      </c>
      <c r="C12" s="186">
        <v>219373442100.99969</v>
      </c>
      <c r="D12" s="186">
        <v>203516787748.32019</v>
      </c>
      <c r="E12" s="186">
        <v>169015194942.22</v>
      </c>
      <c r="F12" s="186">
        <v>102426855892.45</v>
      </c>
      <c r="G12" s="186">
        <v>117916811952.02815</v>
      </c>
      <c r="H12" s="186">
        <v>92390344454.607773</v>
      </c>
      <c r="I12" s="187">
        <v>86948552686.839996</v>
      </c>
      <c r="J12" s="188">
        <f t="shared" si="0"/>
        <v>1.9368214998719397E-2</v>
      </c>
      <c r="K12" s="188">
        <f t="shared" si="1"/>
        <v>0.51444222347324731</v>
      </c>
      <c r="M12" s="189"/>
    </row>
    <row r="13" spans="1:14">
      <c r="B13" s="190" t="s">
        <v>302</v>
      </c>
      <c r="C13" s="186">
        <v>65805917118.274216</v>
      </c>
      <c r="D13" s="186">
        <v>62464626317.201492</v>
      </c>
      <c r="E13" s="186">
        <v>55881444666.519997</v>
      </c>
      <c r="F13" s="186">
        <v>31133565113.62999</v>
      </c>
      <c r="G13" s="186">
        <v>35168815353.570801</v>
      </c>
      <c r="H13" s="186">
        <v>32321088340.644596</v>
      </c>
      <c r="I13" s="187">
        <v>30690311809.239998</v>
      </c>
      <c r="J13" s="188">
        <f t="shared" si="0"/>
        <v>6.8364169285254177E-3</v>
      </c>
      <c r="K13" s="188">
        <f t="shared" si="1"/>
        <v>0.54920397982529878</v>
      </c>
    </row>
    <row r="14" spans="1:14">
      <c r="B14" s="190" t="s">
        <v>303</v>
      </c>
      <c r="C14" s="186">
        <v>114386973149.82835</v>
      </c>
      <c r="D14" s="186">
        <v>105172576538.72264</v>
      </c>
      <c r="E14" s="186">
        <v>80479961517.330002</v>
      </c>
      <c r="F14" s="186">
        <v>51059227392.829987</v>
      </c>
      <c r="G14" s="186">
        <v>61463426168.445801</v>
      </c>
      <c r="H14" s="186">
        <v>41876643775.160248</v>
      </c>
      <c r="I14" s="187">
        <v>39563532910.920006</v>
      </c>
      <c r="J14" s="188">
        <f t="shared" si="0"/>
        <v>8.8129702893098068E-3</v>
      </c>
      <c r="K14" s="188">
        <f t="shared" si="1"/>
        <v>0.49159482888669953</v>
      </c>
    </row>
    <row r="15" spans="1:14">
      <c r="B15" s="190" t="s">
        <v>304</v>
      </c>
      <c r="C15" s="186">
        <v>39180551832.897125</v>
      </c>
      <c r="D15" s="186">
        <v>35879584892.396065</v>
      </c>
      <c r="E15" s="186">
        <v>32653788758.370003</v>
      </c>
      <c r="F15" s="186">
        <v>20234063385.990002</v>
      </c>
      <c r="G15" s="186">
        <v>21284570430.011551</v>
      </c>
      <c r="H15" s="186">
        <v>18192612338.802898</v>
      </c>
      <c r="I15" s="187">
        <v>16694707966.68</v>
      </c>
      <c r="J15" s="188">
        <f t="shared" si="0"/>
        <v>3.7188277808841729E-3</v>
      </c>
      <c r="K15" s="188">
        <f t="shared" si="1"/>
        <v>0.51126404014605253</v>
      </c>
    </row>
    <row r="16" spans="1:14">
      <c r="B16" s="191" t="s">
        <v>305</v>
      </c>
      <c r="C16" s="186">
        <v>31554762306.148045</v>
      </c>
      <c r="D16" s="186">
        <v>25482850926.636597</v>
      </c>
      <c r="E16" s="186">
        <v>22085599605.34</v>
      </c>
      <c r="F16" s="186">
        <v>14777590941.34</v>
      </c>
      <c r="G16" s="186">
        <v>15939769817.358881</v>
      </c>
      <c r="H16" s="186">
        <v>10429554922.668167</v>
      </c>
      <c r="I16" s="187">
        <v>9473791865.6299973</v>
      </c>
      <c r="J16" s="188">
        <f t="shared" si="0"/>
        <v>2.110333433237385E-3</v>
      </c>
      <c r="K16" s="188">
        <f t="shared" si="1"/>
        <v>0.42895787458445828</v>
      </c>
    </row>
    <row r="17" spans="1:14">
      <c r="B17" s="191" t="s">
        <v>306</v>
      </c>
      <c r="C17" s="186">
        <v>386199160821.3446</v>
      </c>
      <c r="D17" s="186">
        <v>321047411860.4198</v>
      </c>
      <c r="E17" s="186">
        <v>304547810234.07996</v>
      </c>
      <c r="F17" s="186">
        <v>169373511614.72998</v>
      </c>
      <c r="G17" s="186">
        <v>186867019368.10431</v>
      </c>
      <c r="H17" s="186">
        <v>147438721420.84198</v>
      </c>
      <c r="I17" s="187">
        <v>137649628570.20016</v>
      </c>
      <c r="J17" s="188">
        <f t="shared" si="0"/>
        <v>3.0662127410489012E-2</v>
      </c>
      <c r="K17" s="188">
        <f t="shared" si="1"/>
        <v>0.45198035889471877</v>
      </c>
    </row>
    <row r="18" spans="1:14" ht="30">
      <c r="B18" s="185" t="s">
        <v>307</v>
      </c>
      <c r="C18" s="186">
        <v>44819518908.377815</v>
      </c>
      <c r="D18" s="186">
        <v>35189658273.920898</v>
      </c>
      <c r="E18" s="186">
        <v>31125243215.25</v>
      </c>
      <c r="F18" s="186">
        <v>19261241690.270004</v>
      </c>
      <c r="G18" s="186">
        <v>21322615953.105724</v>
      </c>
      <c r="H18" s="186">
        <v>15936060106.501183</v>
      </c>
      <c r="I18" s="187">
        <v>14306556178.41</v>
      </c>
      <c r="J18" s="188">
        <f t="shared" si="0"/>
        <v>3.1868552999691417E-3</v>
      </c>
      <c r="K18" s="188">
        <f t="shared" si="1"/>
        <v>0.45964479954329857</v>
      </c>
    </row>
    <row r="19" spans="1:14">
      <c r="B19" s="191" t="s">
        <v>308</v>
      </c>
      <c r="C19" s="186">
        <v>906365223.55262363</v>
      </c>
      <c r="D19" s="186">
        <v>660771736.07119334</v>
      </c>
      <c r="E19" s="186">
        <v>659242210.31999993</v>
      </c>
      <c r="F19" s="186">
        <v>409955463.02999997</v>
      </c>
      <c r="G19" s="186">
        <v>459992987.02558959</v>
      </c>
      <c r="H19" s="186">
        <v>261016358.02558964</v>
      </c>
      <c r="I19" s="187">
        <v>232020808.85000002</v>
      </c>
      <c r="J19" s="188">
        <f>I19/$N$3</f>
        <v>5.1683768977372928E-5</v>
      </c>
      <c r="K19" s="188">
        <f t="shared" si="1"/>
        <v>0.35195077805678704</v>
      </c>
    </row>
    <row r="20" spans="1:14">
      <c r="B20" s="191" t="s">
        <v>309</v>
      </c>
      <c r="C20" s="186">
        <v>1927237.8286648369</v>
      </c>
      <c r="D20" s="186">
        <v>1393109.000578997</v>
      </c>
      <c r="E20" s="186">
        <v>1006946.1699999999</v>
      </c>
      <c r="F20" s="186">
        <v>1050803.98</v>
      </c>
      <c r="G20" s="186">
        <v>1179060.91058288</v>
      </c>
      <c r="H20" s="186">
        <v>644932.08249704004</v>
      </c>
      <c r="I20" s="187">
        <v>254264.91</v>
      </c>
      <c r="J20" s="188">
        <f t="shared" si="0"/>
        <v>5.6638751207820889E-8</v>
      </c>
      <c r="K20" s="188">
        <f t="shared" si="1"/>
        <v>0.25251092617989701</v>
      </c>
    </row>
    <row r="21" spans="1:14">
      <c r="A21" s="180"/>
      <c r="B21" s="181" t="s">
        <v>310</v>
      </c>
      <c r="C21" s="182">
        <v>2807427600.9023719</v>
      </c>
      <c r="D21" s="182">
        <v>2665790407.557941</v>
      </c>
      <c r="E21" s="182">
        <v>2453201358.6599998</v>
      </c>
      <c r="F21" s="182">
        <v>1310360809.1199999</v>
      </c>
      <c r="G21" s="182">
        <v>1339706891.1444507</v>
      </c>
      <c r="H21" s="182">
        <v>1319706891.1444509</v>
      </c>
      <c r="I21" s="183">
        <v>1223612001.3199999</v>
      </c>
      <c r="J21" s="184">
        <f>I21/$N$3</f>
        <v>2.7256555266578971E-4</v>
      </c>
      <c r="K21" s="184">
        <f t="shared" si="1"/>
        <v>0.49878172331861398</v>
      </c>
    </row>
    <row r="22" spans="1:14">
      <c r="A22" s="180"/>
      <c r="B22" s="181" t="s">
        <v>311</v>
      </c>
      <c r="C22" s="182">
        <v>30264933367.057304</v>
      </c>
      <c r="D22" s="182">
        <v>20602031354.348972</v>
      </c>
      <c r="E22" s="182">
        <v>20951484709.559998</v>
      </c>
      <c r="F22" s="182">
        <v>12804166153.4</v>
      </c>
      <c r="G22" s="182">
        <v>14957411088.723038</v>
      </c>
      <c r="H22" s="182">
        <v>9682382604.2356815</v>
      </c>
      <c r="I22" s="183">
        <v>9034060574.090004</v>
      </c>
      <c r="J22" s="184">
        <f t="shared" si="0"/>
        <v>2.0123811392309984E-3</v>
      </c>
      <c r="K22" s="184">
        <f t="shared" si="1"/>
        <v>0.43118951708314174</v>
      </c>
    </row>
    <row r="23" spans="1:14">
      <c r="A23" s="180"/>
      <c r="B23" s="181" t="s">
        <v>312</v>
      </c>
      <c r="C23" s="182">
        <v>10575257071.097603</v>
      </c>
      <c r="D23" s="182">
        <v>16011314965.606197</v>
      </c>
      <c r="E23" s="182">
        <v>13824048078.379999</v>
      </c>
      <c r="F23" s="182">
        <v>8023442956.3000011</v>
      </c>
      <c r="G23" s="182">
        <v>7856660454.3779364</v>
      </c>
      <c r="H23" s="182">
        <v>3525765933.2580228</v>
      </c>
      <c r="I23" s="183">
        <v>3165000675.0499997</v>
      </c>
      <c r="J23" s="184">
        <f t="shared" si="0"/>
        <v>7.0501936663907769E-4</v>
      </c>
      <c r="K23" s="184">
        <f t="shared" si="1"/>
        <v>0.22894890534993692</v>
      </c>
    </row>
    <row r="24" spans="1:14">
      <c r="A24" s="180"/>
      <c r="B24" s="181" t="s">
        <v>313</v>
      </c>
      <c r="C24" s="182">
        <v>2390382.3874111222</v>
      </c>
      <c r="D24" s="182">
        <v>22731961938.128456</v>
      </c>
      <c r="E24" s="182">
        <v>22332324862.740002</v>
      </c>
      <c r="F24" s="182">
        <v>1015000</v>
      </c>
      <c r="G24" s="182">
        <v>1115210.1826265319</v>
      </c>
      <c r="H24" s="182">
        <v>13650686765.923672</v>
      </c>
      <c r="I24" s="183">
        <v>12400958500</v>
      </c>
      <c r="J24" s="184">
        <f t="shared" si="0"/>
        <v>2.7623741051016901E-3</v>
      </c>
      <c r="K24" s="184">
        <f>I24/E24</f>
        <v>0.555291872933936</v>
      </c>
    </row>
    <row r="25" spans="1:14">
      <c r="A25" s="180"/>
      <c r="B25" s="181" t="s">
        <v>314</v>
      </c>
      <c r="C25" s="182">
        <v>324237132.24302471</v>
      </c>
      <c r="D25" s="182">
        <v>214108799.0273169</v>
      </c>
      <c r="E25" s="182">
        <v>143692400.78</v>
      </c>
      <c r="F25" s="182">
        <v>133779203.89999999</v>
      </c>
      <c r="G25" s="182">
        <v>150107758.4112184</v>
      </c>
      <c r="H25" s="182">
        <v>65737482.333801702</v>
      </c>
      <c r="I25" s="183">
        <v>43985506.660000004</v>
      </c>
      <c r="J25" s="184">
        <f t="shared" si="0"/>
        <v>9.7979865505849361E-6</v>
      </c>
      <c r="K25" s="184">
        <f>I25/E25</f>
        <v>0.30610878808646214</v>
      </c>
    </row>
    <row r="26" spans="1:14">
      <c r="A26" s="180"/>
      <c r="B26" s="181" t="s">
        <v>315</v>
      </c>
      <c r="C26" s="182">
        <v>10266096926.140804</v>
      </c>
      <c r="D26" s="182">
        <v>11092799372.530804</v>
      </c>
      <c r="E26" s="182">
        <v>9579037565</v>
      </c>
      <c r="F26" s="182">
        <v>4402428365.9099989</v>
      </c>
      <c r="G26" s="182">
        <v>5030618486.7092886</v>
      </c>
      <c r="H26" s="182">
        <v>5823931374.8992882</v>
      </c>
      <c r="I26" s="183">
        <v>5613013349.0699978</v>
      </c>
      <c r="J26" s="184">
        <f t="shared" si="0"/>
        <v>1.2503261523745181E-3</v>
      </c>
      <c r="K26" s="192">
        <f t="shared" ref="K26:K28" si="2">I26/E26</f>
        <v>0.58596840350421964</v>
      </c>
      <c r="N26" s="193"/>
    </row>
    <row r="27" spans="1:14">
      <c r="B27" s="194" t="s">
        <v>316</v>
      </c>
      <c r="C27" s="195">
        <v>10733570772.911501</v>
      </c>
      <c r="D27" s="195">
        <v>10896643274.406925</v>
      </c>
      <c r="E27" s="195">
        <v>10650456278.5</v>
      </c>
      <c r="F27" s="195">
        <v>134895784.69999999</v>
      </c>
      <c r="G27" s="195">
        <v>5369205000.4187222</v>
      </c>
      <c r="H27" s="195">
        <v>5172493680.7787218</v>
      </c>
      <c r="I27" s="196">
        <v>4938415337.9700003</v>
      </c>
      <c r="J27" s="197">
        <f t="shared" si="0"/>
        <v>1.1000561488731164E-3</v>
      </c>
      <c r="K27" s="198">
        <f t="shared" si="2"/>
        <v>0.46368110518787292</v>
      </c>
    </row>
    <row r="28" spans="1:14">
      <c r="B28" s="181" t="s">
        <v>317</v>
      </c>
      <c r="C28" s="199">
        <v>21570774</v>
      </c>
      <c r="D28" s="199">
        <v>4518274.4069259204</v>
      </c>
      <c r="E28" s="199">
        <v>11408778.5</v>
      </c>
      <c r="F28" s="199">
        <v>11468572.530000001</v>
      </c>
      <c r="G28" s="199">
        <v>13204997.41872168</v>
      </c>
      <c r="H28" s="199">
        <v>368676.77872167999</v>
      </c>
      <c r="I28" s="200">
        <v>11408777.59</v>
      </c>
      <c r="J28" s="201">
        <f t="shared" si="0"/>
        <v>2.5413609589517186E-6</v>
      </c>
      <c r="K28" s="201">
        <f t="shared" si="2"/>
        <v>0.99999992023685969</v>
      </c>
    </row>
    <row r="29" spans="1:14">
      <c r="B29" s="181" t="s">
        <v>318</v>
      </c>
      <c r="C29" s="199">
        <v>10712000000</v>
      </c>
      <c r="D29" s="199">
        <v>10892125000</v>
      </c>
      <c r="E29" s="199">
        <v>10639047500</v>
      </c>
      <c r="F29" s="199">
        <v>0</v>
      </c>
      <c r="G29" s="199">
        <v>5356000000</v>
      </c>
      <c r="H29" s="199">
        <v>5172125000</v>
      </c>
      <c r="I29" s="200">
        <v>4895188500</v>
      </c>
      <c r="J29" s="201">
        <f t="shared" si="0"/>
        <v>1.0904271594805823E-3</v>
      </c>
      <c r="K29" s="201">
        <f>I29/E29</f>
        <v>0.46011529697559861</v>
      </c>
    </row>
    <row r="30" spans="1:14" ht="15.75" thickBot="1">
      <c r="B30" s="181" t="s">
        <v>319</v>
      </c>
      <c r="C30" s="199">
        <v>0</v>
      </c>
      <c r="D30" s="199">
        <v>0</v>
      </c>
      <c r="E30" s="199">
        <v>0</v>
      </c>
      <c r="F30" s="199">
        <v>123427212.16999999</v>
      </c>
      <c r="G30" s="199">
        <v>0</v>
      </c>
      <c r="H30" s="199">
        <v>0</v>
      </c>
      <c r="I30" s="200">
        <v>31818060.379999999</v>
      </c>
      <c r="J30" s="201">
        <f t="shared" si="0"/>
        <v>7.0876284335822943E-6</v>
      </c>
      <c r="K30" s="201">
        <v>0</v>
      </c>
    </row>
    <row r="31" spans="1:14" ht="15.75" thickBot="1">
      <c r="B31" s="202" t="s">
        <v>320</v>
      </c>
      <c r="C31" s="203">
        <v>747829089850.99133</v>
      </c>
      <c r="D31" s="203">
        <v>670113523765.97595</v>
      </c>
      <c r="E31" s="203">
        <v>607368342407</v>
      </c>
      <c r="F31" s="203">
        <f>F10+F27</f>
        <v>333060294679.12982</v>
      </c>
      <c r="G31" s="203">
        <v>377212214028.50043</v>
      </c>
      <c r="H31" s="203">
        <v>305697046927.30078</v>
      </c>
      <c r="I31" s="203">
        <v>285029850319.00006</v>
      </c>
      <c r="J31" s="204">
        <f t="shared" si="0"/>
        <v>6.349179200157927E-2</v>
      </c>
      <c r="K31" s="205">
        <f>I31/E31</f>
        <v>0.46928664274701432</v>
      </c>
    </row>
    <row r="32" spans="1:14" ht="15.75" thickBot="1">
      <c r="B32" s="194" t="s">
        <v>321</v>
      </c>
      <c r="C32" s="195">
        <v>2994261325</v>
      </c>
      <c r="D32" s="195">
        <v>2994261324.9855289</v>
      </c>
      <c r="E32" s="195">
        <v>2994261325</v>
      </c>
      <c r="F32" s="195">
        <v>345407281.66999996</v>
      </c>
      <c r="G32" s="195">
        <v>1499436502.2980661</v>
      </c>
      <c r="H32" s="195">
        <v>1499436502.2980661</v>
      </c>
      <c r="I32" s="196">
        <v>490187450.84999996</v>
      </c>
      <c r="J32" s="197">
        <f t="shared" si="0"/>
        <v>1.0919165005461854E-4</v>
      </c>
      <c r="K32" s="197">
        <f>I32/E32</f>
        <v>0.16370897448304716</v>
      </c>
      <c r="N32" s="206"/>
    </row>
    <row r="33" spans="2:11" ht="18" thickBot="1">
      <c r="B33" s="202" t="s">
        <v>322</v>
      </c>
      <c r="C33" s="203">
        <v>750823351175.99133</v>
      </c>
      <c r="D33" s="203">
        <v>673107785090.96143</v>
      </c>
      <c r="E33" s="203">
        <v>610362603732</v>
      </c>
      <c r="F33" s="203">
        <v>333405701960.7998</v>
      </c>
      <c r="G33" s="203">
        <v>378711650530.79852</v>
      </c>
      <c r="H33" s="203">
        <v>307196483429.59888</v>
      </c>
      <c r="I33" s="203">
        <v>285520037769.85004</v>
      </c>
      <c r="J33" s="204">
        <f t="shared" si="0"/>
        <v>6.3600983651633886E-2</v>
      </c>
      <c r="K33" s="204">
        <f>I33/E33</f>
        <v>0.46778756762630413</v>
      </c>
    </row>
    <row r="34" spans="2:11">
      <c r="B34" s="207" t="s">
        <v>323</v>
      </c>
    </row>
    <row r="35" spans="2:11">
      <c r="B35" s="207" t="s">
        <v>324</v>
      </c>
      <c r="I35" s="180"/>
      <c r="K35" s="208"/>
    </row>
    <row r="36" spans="2:11">
      <c r="B36" s="207" t="s">
        <v>325</v>
      </c>
      <c r="I36" s="180"/>
      <c r="K36" s="208"/>
    </row>
    <row r="37" spans="2:11">
      <c r="B37" s="207" t="s">
        <v>326</v>
      </c>
    </row>
    <row r="38" spans="2:11">
      <c r="B38" s="207" t="s">
        <v>327</v>
      </c>
    </row>
    <row r="39" spans="2:11">
      <c r="B39" s="207" t="s">
        <v>328</v>
      </c>
    </row>
    <row r="40" spans="2:11">
      <c r="B40" s="207" t="s">
        <v>329</v>
      </c>
    </row>
    <row r="41" spans="2:11">
      <c r="B41" s="207" t="s">
        <v>1</v>
      </c>
    </row>
  </sheetData>
  <mergeCells count="15">
    <mergeCell ref="B2:K2"/>
    <mergeCell ref="B3:K3"/>
    <mergeCell ref="B4:K4"/>
    <mergeCell ref="B5:K5"/>
    <mergeCell ref="B6:B9"/>
    <mergeCell ref="C6:C8"/>
    <mergeCell ref="D6:D8"/>
    <mergeCell ref="E6:E8"/>
    <mergeCell ref="F6:J6"/>
    <mergeCell ref="K6:K8"/>
    <mergeCell ref="F7:F8"/>
    <mergeCell ref="G7:G8"/>
    <mergeCell ref="H7:H8"/>
    <mergeCell ref="I7:I8"/>
    <mergeCell ref="J7:J8"/>
  </mergeCells>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2"/>
  <sheetViews>
    <sheetView showGridLines="0" workbookViewId="0">
      <selection activeCell="E18" sqref="E18"/>
    </sheetView>
  </sheetViews>
  <sheetFormatPr defaultColWidth="11.42578125" defaultRowHeight="15"/>
  <cols>
    <col min="2" max="2" width="49" customWidth="1"/>
    <col min="5" max="5" width="15.85546875" bestFit="1" customWidth="1"/>
    <col min="6" max="6" width="14.85546875" customWidth="1"/>
  </cols>
  <sheetData>
    <row r="2" spans="2:6" ht="15" customHeight="1">
      <c r="B2" s="775" t="s">
        <v>1180</v>
      </c>
      <c r="C2" s="775"/>
      <c r="D2" s="775"/>
      <c r="E2" s="775"/>
      <c r="F2" s="775"/>
    </row>
    <row r="3" spans="2:6" ht="15.75" thickBot="1">
      <c r="B3" s="848" t="s">
        <v>19</v>
      </c>
      <c r="C3" s="848"/>
      <c r="D3" s="848"/>
      <c r="E3" s="848"/>
      <c r="F3" s="848"/>
    </row>
    <row r="4" spans="2:6">
      <c r="B4" s="849" t="s">
        <v>0</v>
      </c>
      <c r="C4" s="849" t="s">
        <v>1176</v>
      </c>
      <c r="D4" s="849" t="s">
        <v>1177</v>
      </c>
      <c r="E4" s="849" t="s">
        <v>1179</v>
      </c>
      <c r="F4" s="849" t="s">
        <v>1178</v>
      </c>
    </row>
    <row r="5" spans="2:6">
      <c r="B5" s="850"/>
      <c r="C5" s="850"/>
      <c r="D5" s="850"/>
      <c r="E5" s="850"/>
      <c r="F5" s="850"/>
    </row>
    <row r="6" spans="2:6" ht="15.75" thickBot="1">
      <c r="B6" s="851"/>
      <c r="C6" s="851"/>
      <c r="D6" s="851"/>
      <c r="E6" s="851"/>
      <c r="F6" s="851"/>
    </row>
    <row r="7" spans="2:6">
      <c r="B7" s="735" t="s">
        <v>22</v>
      </c>
      <c r="C7" s="736">
        <v>4595</v>
      </c>
      <c r="D7" s="737">
        <f>C7/$C$41</f>
        <v>7.9072945006874781E-3</v>
      </c>
      <c r="E7" s="738">
        <v>1839.2</v>
      </c>
      <c r="F7" s="738">
        <f>((E7*1000000)/C7)/6</f>
        <v>66710.192237939787</v>
      </c>
    </row>
    <row r="8" spans="2:6">
      <c r="B8" s="739" t="s">
        <v>23</v>
      </c>
      <c r="C8" s="852">
        <v>4595</v>
      </c>
      <c r="D8" s="854">
        <f>C8/$C$41</f>
        <v>7.9072945006874781E-3</v>
      </c>
      <c r="E8" s="853">
        <v>1839.2</v>
      </c>
      <c r="F8" s="853">
        <f t="shared" ref="F8:F41" si="0">((E8*1000000)/C8)/6</f>
        <v>66710.192237939787</v>
      </c>
    </row>
    <row r="9" spans="2:6" ht="15.75" thickBot="1">
      <c r="B9" s="740" t="s">
        <v>24</v>
      </c>
      <c r="C9" s="852"/>
      <c r="D9" s="854"/>
      <c r="E9" s="853"/>
      <c r="F9" s="853"/>
    </row>
    <row r="10" spans="2:6">
      <c r="B10" s="741" t="s">
        <v>25</v>
      </c>
      <c r="C10" s="736">
        <f>SUM(C11:C32)</f>
        <v>560357</v>
      </c>
      <c r="D10" s="737">
        <f t="shared" ref="D10:D41" si="1">C10/$C$41</f>
        <v>0.9642889716042945</v>
      </c>
      <c r="E10" s="738">
        <f>SUM(E11:E32)</f>
        <v>93532.000000000015</v>
      </c>
      <c r="F10" s="738">
        <f t="shared" si="0"/>
        <v>27819.170041003628</v>
      </c>
    </row>
    <row r="11" spans="2:6">
      <c r="B11" s="742" t="s">
        <v>26</v>
      </c>
      <c r="C11" s="748">
        <v>16940</v>
      </c>
      <c r="D11" s="749">
        <f t="shared" si="1"/>
        <v>2.9151157528105744E-2</v>
      </c>
      <c r="E11" s="750">
        <v>3825.3</v>
      </c>
      <c r="F11" s="750">
        <f t="shared" si="0"/>
        <v>37635.773317591498</v>
      </c>
    </row>
    <row r="12" spans="2:6">
      <c r="B12" s="743" t="s">
        <v>27</v>
      </c>
      <c r="C12" s="748">
        <v>44816</v>
      </c>
      <c r="D12" s="749">
        <f t="shared" si="1"/>
        <v>7.7121503883092496E-2</v>
      </c>
      <c r="E12" s="750">
        <v>6842.8</v>
      </c>
      <c r="F12" s="750">
        <f t="shared" si="0"/>
        <v>25447.756753540405</v>
      </c>
    </row>
    <row r="13" spans="2:6">
      <c r="B13" s="743" t="s">
        <v>28</v>
      </c>
      <c r="C13" s="748">
        <v>63031</v>
      </c>
      <c r="D13" s="749">
        <f t="shared" si="1"/>
        <v>0.10846674203978944</v>
      </c>
      <c r="E13" s="750">
        <v>9368.7000000000007</v>
      </c>
      <c r="F13" s="750">
        <f t="shared" si="0"/>
        <v>24772.73087845663</v>
      </c>
    </row>
    <row r="14" spans="2:6">
      <c r="B14" s="743" t="s">
        <v>29</v>
      </c>
      <c r="C14" s="748">
        <v>3659</v>
      </c>
      <c r="D14" s="749">
        <f t="shared" si="1"/>
        <v>6.2965811921687669E-3</v>
      </c>
      <c r="E14" s="750">
        <v>2371.3000000000002</v>
      </c>
      <c r="F14" s="750">
        <f t="shared" si="0"/>
        <v>108012.20734262549</v>
      </c>
    </row>
    <row r="15" spans="2:6">
      <c r="B15" s="743" t="s">
        <v>30</v>
      </c>
      <c r="C15" s="748">
        <v>4612</v>
      </c>
      <c r="D15" s="749">
        <f t="shared" si="1"/>
        <v>7.9365489090686952E-3</v>
      </c>
      <c r="E15" s="750">
        <v>1696.7</v>
      </c>
      <c r="F15" s="750">
        <f t="shared" si="0"/>
        <v>61314.686325527611</v>
      </c>
    </row>
    <row r="16" spans="2:6">
      <c r="B16" s="743" t="s">
        <v>31</v>
      </c>
      <c r="C16" s="748">
        <v>267805</v>
      </c>
      <c r="D16" s="749">
        <f t="shared" si="1"/>
        <v>0.46085157861950166</v>
      </c>
      <c r="E16" s="750">
        <v>53799.8</v>
      </c>
      <c r="F16" s="750">
        <f t="shared" si="0"/>
        <v>33481.94893050292</v>
      </c>
    </row>
    <row r="17" spans="2:6" ht="24">
      <c r="B17" s="743" t="s">
        <v>32</v>
      </c>
      <c r="C17" s="748">
        <v>95547</v>
      </c>
      <c r="D17" s="749">
        <f t="shared" si="1"/>
        <v>0.16442182103529632</v>
      </c>
      <c r="E17" s="750">
        <v>2241</v>
      </c>
      <c r="F17" s="750">
        <f t="shared" si="0"/>
        <v>3909.0709284435929</v>
      </c>
    </row>
    <row r="18" spans="2:6" ht="24">
      <c r="B18" s="743" t="s">
        <v>33</v>
      </c>
      <c r="C18" s="748">
        <v>3323</v>
      </c>
      <c r="D18" s="749">
        <f t="shared" si="1"/>
        <v>5.7183764147517935E-3</v>
      </c>
      <c r="E18" s="750">
        <v>427.3</v>
      </c>
      <c r="F18" s="750">
        <f t="shared" si="0"/>
        <v>21431.437456113952</v>
      </c>
    </row>
    <row r="19" spans="2:6">
      <c r="B19" s="743" t="s">
        <v>34</v>
      </c>
      <c r="C19" s="748">
        <v>1247</v>
      </c>
      <c r="D19" s="749">
        <f t="shared" si="1"/>
        <v>2.1458968971397791E-3</v>
      </c>
      <c r="E19" s="750">
        <v>311.8</v>
      </c>
      <c r="F19" s="750">
        <f t="shared" si="0"/>
        <v>41673.349371825716</v>
      </c>
    </row>
    <row r="20" spans="2:6">
      <c r="B20" s="743" t="s">
        <v>35</v>
      </c>
      <c r="C20" s="748">
        <v>7994</v>
      </c>
      <c r="D20" s="749">
        <f t="shared" si="1"/>
        <v>1.3756455329378825E-2</v>
      </c>
      <c r="E20" s="750">
        <v>1585.3</v>
      </c>
      <c r="F20" s="750">
        <f t="shared" si="0"/>
        <v>33051.872237511467</v>
      </c>
    </row>
    <row r="21" spans="2:6" ht="24">
      <c r="B21" s="743" t="s">
        <v>36</v>
      </c>
      <c r="C21" s="748">
        <v>12894</v>
      </c>
      <c r="D21" s="749">
        <f t="shared" si="1"/>
        <v>2.2188608333376353E-2</v>
      </c>
      <c r="E21" s="750">
        <v>3231.7</v>
      </c>
      <c r="F21" s="750">
        <f t="shared" si="0"/>
        <v>41772.659117935989</v>
      </c>
    </row>
    <row r="22" spans="2:6">
      <c r="B22" s="743" t="s">
        <v>37</v>
      </c>
      <c r="C22" s="748">
        <v>2408</v>
      </c>
      <c r="D22" s="749">
        <f t="shared" si="1"/>
        <v>4.1438009048216425E-3</v>
      </c>
      <c r="E22" s="750">
        <v>1178.3</v>
      </c>
      <c r="F22" s="750">
        <f t="shared" si="0"/>
        <v>81554.540420819496</v>
      </c>
    </row>
    <row r="23" spans="2:6">
      <c r="B23" s="743" t="s">
        <v>38</v>
      </c>
      <c r="C23" s="748">
        <v>2751</v>
      </c>
      <c r="D23" s="749">
        <f t="shared" si="1"/>
        <v>4.7340516151014702E-3</v>
      </c>
      <c r="E23" s="750">
        <v>636.70000000000005</v>
      </c>
      <c r="F23" s="750">
        <f t="shared" si="0"/>
        <v>38573.851932630561</v>
      </c>
    </row>
    <row r="24" spans="2:6">
      <c r="B24" s="743" t="s">
        <v>39</v>
      </c>
      <c r="C24" s="748">
        <v>9702</v>
      </c>
      <c r="D24" s="749">
        <f t="shared" si="1"/>
        <v>1.6695662947915108E-2</v>
      </c>
      <c r="E24" s="750">
        <v>2650.5</v>
      </c>
      <c r="F24" s="750">
        <f t="shared" si="0"/>
        <v>45531.849103277673</v>
      </c>
    </row>
    <row r="25" spans="2:6">
      <c r="B25" s="743" t="s">
        <v>40</v>
      </c>
      <c r="C25" s="748">
        <v>560</v>
      </c>
      <c r="D25" s="749">
        <f t="shared" si="1"/>
        <v>9.6367462902828896E-4</v>
      </c>
      <c r="E25" s="750">
        <v>162.5</v>
      </c>
      <c r="F25" s="750">
        <f t="shared" si="0"/>
        <v>48363.095238095237</v>
      </c>
    </row>
    <row r="26" spans="2:6">
      <c r="B26" s="743" t="s">
        <v>41</v>
      </c>
      <c r="C26" s="748">
        <v>2311</v>
      </c>
      <c r="D26" s="749">
        <f t="shared" si="1"/>
        <v>3.9768786922935286E-3</v>
      </c>
      <c r="E26" s="750">
        <v>558.9</v>
      </c>
      <c r="F26" s="750">
        <f t="shared" si="0"/>
        <v>40307.226308957157</v>
      </c>
    </row>
    <row r="27" spans="2:6">
      <c r="B27" s="743" t="s">
        <v>42</v>
      </c>
      <c r="C27" s="748">
        <v>380</v>
      </c>
      <c r="D27" s="749">
        <f t="shared" si="1"/>
        <v>6.5392206969776755E-4</v>
      </c>
      <c r="E27" s="750">
        <v>93.2</v>
      </c>
      <c r="F27" s="750">
        <f t="shared" si="0"/>
        <v>40877.192982456145</v>
      </c>
    </row>
    <row r="28" spans="2:6" ht="24">
      <c r="B28" s="743" t="s">
        <v>43</v>
      </c>
      <c r="C28" s="748">
        <v>15378</v>
      </c>
      <c r="D28" s="749">
        <f t="shared" si="1"/>
        <v>2.6463193652137552E-2</v>
      </c>
      <c r="E28" s="750">
        <v>761.8</v>
      </c>
      <c r="F28" s="750">
        <f t="shared" si="0"/>
        <v>8256.3835782719907</v>
      </c>
    </row>
    <row r="29" spans="2:6" ht="24">
      <c r="B29" s="743" t="s">
        <v>44</v>
      </c>
      <c r="C29" s="748">
        <v>2267</v>
      </c>
      <c r="D29" s="749">
        <f t="shared" si="1"/>
        <v>3.9011614000127341E-3</v>
      </c>
      <c r="E29" s="750">
        <v>672.2</v>
      </c>
      <c r="F29" s="750">
        <f t="shared" si="0"/>
        <v>49419.203058373765</v>
      </c>
    </row>
    <row r="30" spans="2:6" ht="24">
      <c r="B30" s="743" t="s">
        <v>45</v>
      </c>
      <c r="C30" s="748">
        <v>1580</v>
      </c>
      <c r="D30" s="749">
        <f t="shared" si="1"/>
        <v>2.7189391319012439E-3</v>
      </c>
      <c r="E30" s="750">
        <v>645.6</v>
      </c>
      <c r="F30" s="750">
        <f t="shared" si="0"/>
        <v>68101.265822784815</v>
      </c>
    </row>
    <row r="31" spans="2:6">
      <c r="B31" s="743" t="s">
        <v>46</v>
      </c>
      <c r="C31" s="748">
        <v>509</v>
      </c>
      <c r="D31" s="749">
        <f t="shared" si="1"/>
        <v>8.7591140388464128E-4</v>
      </c>
      <c r="E31" s="750">
        <v>227.5</v>
      </c>
      <c r="F31" s="750">
        <f t="shared" si="0"/>
        <v>74492.468893254743</v>
      </c>
    </row>
    <row r="32" spans="2:6" ht="15.75" thickBot="1">
      <c r="B32" s="744" t="s">
        <v>47</v>
      </c>
      <c r="C32" s="748">
        <v>643</v>
      </c>
      <c r="D32" s="749">
        <f t="shared" si="1"/>
        <v>1.1065049758306961E-3</v>
      </c>
      <c r="E32" s="750">
        <v>243.1</v>
      </c>
      <c r="F32" s="750">
        <f t="shared" si="0"/>
        <v>63011.923276308975</v>
      </c>
    </row>
    <row r="33" spans="2:6">
      <c r="B33" s="741" t="s">
        <v>48</v>
      </c>
      <c r="C33" s="736">
        <v>7370</v>
      </c>
      <c r="D33" s="737">
        <f t="shared" si="1"/>
        <v>1.2682646457033018E-2</v>
      </c>
      <c r="E33" s="738">
        <f>E34</f>
        <v>2639.1</v>
      </c>
      <c r="F33" s="738">
        <f t="shared" si="0"/>
        <v>59681.139755766628</v>
      </c>
    </row>
    <row r="34" spans="2:6" ht="15.75" thickBot="1">
      <c r="B34" s="745" t="s">
        <v>49</v>
      </c>
      <c r="C34" s="748">
        <v>7370</v>
      </c>
      <c r="D34" s="749">
        <f t="shared" si="1"/>
        <v>1.2682646457033018E-2</v>
      </c>
      <c r="E34" s="750">
        <v>2639.1</v>
      </c>
      <c r="F34" s="750">
        <f t="shared" si="0"/>
        <v>59681.139755766628</v>
      </c>
    </row>
    <row r="35" spans="2:6">
      <c r="B35" s="741" t="s">
        <v>50</v>
      </c>
      <c r="C35" s="736">
        <f>SUM(C36:C40)</f>
        <v>8787</v>
      </c>
      <c r="D35" s="737">
        <f t="shared" si="1"/>
        <v>1.5121087437984956E-2</v>
      </c>
      <c r="E35" s="738">
        <f>SUM(E36:E40)</f>
        <v>2579.6999999999998</v>
      </c>
      <c r="F35" s="738">
        <f t="shared" si="0"/>
        <v>48930.237851371348</v>
      </c>
    </row>
    <row r="36" spans="2:6">
      <c r="B36" s="739" t="s">
        <v>51</v>
      </c>
      <c r="C36" s="748">
        <v>7321</v>
      </c>
      <c r="D36" s="749">
        <f t="shared" si="1"/>
        <v>1.2598324926993042E-2</v>
      </c>
      <c r="E36" s="750">
        <v>1547.5</v>
      </c>
      <c r="F36" s="750">
        <f t="shared" si="0"/>
        <v>35229.704503027817</v>
      </c>
    </row>
    <row r="37" spans="2:6">
      <c r="B37" s="746" t="s">
        <v>52</v>
      </c>
      <c r="C37" s="748">
        <v>560</v>
      </c>
      <c r="D37" s="749">
        <f t="shared" si="1"/>
        <v>9.6367462902828896E-4</v>
      </c>
      <c r="E37" s="750">
        <v>358</v>
      </c>
      <c r="F37" s="750">
        <f t="shared" si="0"/>
        <v>106547.61904761905</v>
      </c>
    </row>
    <row r="38" spans="2:6">
      <c r="B38" s="746" t="s">
        <v>53</v>
      </c>
      <c r="C38" s="748">
        <v>466</v>
      </c>
      <c r="D38" s="749">
        <f t="shared" si="1"/>
        <v>8.0191495915568341E-4</v>
      </c>
      <c r="E38" s="750">
        <v>365.9</v>
      </c>
      <c r="F38" s="750">
        <f t="shared" si="0"/>
        <v>130865.52217453504</v>
      </c>
    </row>
    <row r="39" spans="2:6">
      <c r="B39" s="746" t="s">
        <v>54</v>
      </c>
      <c r="C39" s="748">
        <v>72</v>
      </c>
      <c r="D39" s="749">
        <f t="shared" si="1"/>
        <v>1.239010237322086E-4</v>
      </c>
      <c r="E39" s="750">
        <v>56.1</v>
      </c>
      <c r="F39" s="750">
        <f t="shared" si="0"/>
        <v>129861.11111111111</v>
      </c>
    </row>
    <row r="40" spans="2:6">
      <c r="B40" s="740" t="s">
        <v>55</v>
      </c>
      <c r="C40" s="748">
        <v>368</v>
      </c>
      <c r="D40" s="749">
        <f t="shared" si="1"/>
        <v>6.3327189907573273E-4</v>
      </c>
      <c r="E40" s="750">
        <v>252.2</v>
      </c>
      <c r="F40" s="750">
        <f t="shared" si="0"/>
        <v>114221.01449275362</v>
      </c>
    </row>
    <row r="41" spans="2:6">
      <c r="B41" s="747" t="s">
        <v>18</v>
      </c>
      <c r="C41" s="753">
        <f>C7+C10+C33+C35</f>
        <v>581109</v>
      </c>
      <c r="D41" s="751">
        <f t="shared" si="1"/>
        <v>1</v>
      </c>
      <c r="E41" s="752">
        <f>E7+E10+E34+E35</f>
        <v>100590.00000000001</v>
      </c>
      <c r="F41" s="752">
        <f t="shared" si="0"/>
        <v>28850.009206534407</v>
      </c>
    </row>
    <row r="42" spans="2:6">
      <c r="B42" s="150" t="s">
        <v>1164</v>
      </c>
    </row>
  </sheetData>
  <mergeCells count="11">
    <mergeCell ref="C8:C9"/>
    <mergeCell ref="E8:E9"/>
    <mergeCell ref="D8:D9"/>
    <mergeCell ref="F8:F9"/>
    <mergeCell ref="B4:B6"/>
    <mergeCell ref="C4:C6"/>
    <mergeCell ref="B2:F2"/>
    <mergeCell ref="B3:F3"/>
    <mergeCell ref="D4:D6"/>
    <mergeCell ref="E4:E6"/>
    <mergeCell ref="F4:F6"/>
  </mergeCells>
  <pageMargins left="0.7" right="0.7" top="0.75" bottom="0.75" header="0.3" footer="0.3"/>
  <pageSetup paperSize="9" orientation="portrait" r:id="rId1"/>
  <ignoredErrors>
    <ignoredError sqref="C10" formulaRange="1"/>
    <ignoredError sqref="D10" formula="1" formulaRange="1"/>
    <ignoredError sqref="D35"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32"/>
  <sheetViews>
    <sheetView showGridLines="0" topLeftCell="C1" workbookViewId="0">
      <selection activeCell="L4" sqref="L4"/>
    </sheetView>
  </sheetViews>
  <sheetFormatPr defaultColWidth="11.42578125" defaultRowHeight="15"/>
  <cols>
    <col min="1" max="2" width="11.42578125" style="1"/>
    <col min="3" max="3" width="44" style="1" customWidth="1"/>
    <col min="4" max="5" width="15.28515625" style="1" customWidth="1"/>
    <col min="6" max="6" width="16.85546875" style="1" customWidth="1"/>
    <col min="7" max="7" width="13.28515625" style="1" bestFit="1" customWidth="1"/>
    <col min="8" max="8" width="16.140625" style="1" bestFit="1" customWidth="1"/>
    <col min="9" max="9" width="13.28515625" style="1" bestFit="1" customWidth="1"/>
    <col min="10" max="10" width="9.42578125" style="1" bestFit="1" customWidth="1"/>
    <col min="11" max="11" width="7.5703125" style="1" customWidth="1"/>
    <col min="12" max="12" width="25.5703125" style="1" bestFit="1" customWidth="1"/>
    <col min="13" max="13" width="20.42578125" style="1" bestFit="1" customWidth="1"/>
    <col min="14" max="14" width="11.85546875" style="1" bestFit="1" customWidth="1"/>
    <col min="15" max="15" width="17" style="1" bestFit="1" customWidth="1"/>
    <col min="16" max="16384" width="11.42578125" style="1"/>
  </cols>
  <sheetData>
    <row r="2" spans="3:14">
      <c r="L2" s="209"/>
      <c r="M2" s="210"/>
      <c r="N2" s="211"/>
    </row>
    <row r="3" spans="3:14">
      <c r="L3" s="211"/>
      <c r="M3" s="211"/>
      <c r="N3" s="211"/>
    </row>
    <row r="4" spans="3:14">
      <c r="C4" s="856" t="s">
        <v>378</v>
      </c>
      <c r="D4" s="856"/>
      <c r="E4" s="856"/>
      <c r="F4" s="856"/>
      <c r="G4" s="856"/>
      <c r="H4" s="856"/>
      <c r="I4" s="856"/>
      <c r="J4" s="856"/>
      <c r="K4" s="856"/>
      <c r="L4" s="719" t="s">
        <v>1183</v>
      </c>
      <c r="M4" s="720">
        <v>4489239338399.999</v>
      </c>
      <c r="N4" s="211"/>
    </row>
    <row r="5" spans="3:14" ht="15.75" thickBot="1">
      <c r="C5" s="857" t="s">
        <v>330</v>
      </c>
      <c r="D5" s="857"/>
      <c r="E5" s="857"/>
      <c r="F5" s="857"/>
      <c r="G5" s="857"/>
      <c r="H5" s="857"/>
      <c r="I5" s="857"/>
      <c r="J5" s="857"/>
      <c r="K5" s="857"/>
    </row>
    <row r="6" spans="3:14" ht="15.75" thickBot="1">
      <c r="C6" s="858" t="s">
        <v>558</v>
      </c>
      <c r="D6" s="858"/>
      <c r="E6" s="858"/>
      <c r="F6" s="858"/>
      <c r="G6" s="858"/>
      <c r="H6" s="858"/>
      <c r="I6" s="858"/>
      <c r="J6" s="858"/>
      <c r="K6" s="858"/>
    </row>
    <row r="7" spans="3:14" ht="15.75" customHeight="1" thickBot="1">
      <c r="C7" s="859" t="s">
        <v>0</v>
      </c>
      <c r="D7" s="859" t="s">
        <v>287</v>
      </c>
      <c r="E7" s="859" t="s">
        <v>331</v>
      </c>
      <c r="F7" s="859" t="s">
        <v>21</v>
      </c>
      <c r="G7" s="862" t="s">
        <v>290</v>
      </c>
      <c r="H7" s="863"/>
      <c r="I7" s="863"/>
      <c r="J7" s="863"/>
      <c r="K7" s="864"/>
    </row>
    <row r="8" spans="3:14" ht="23.25" customHeight="1" thickBot="1">
      <c r="C8" s="860"/>
      <c r="D8" s="861"/>
      <c r="E8" s="861"/>
      <c r="F8" s="861"/>
      <c r="G8" s="212" t="s">
        <v>332</v>
      </c>
      <c r="H8" s="212" t="s">
        <v>61</v>
      </c>
      <c r="I8" s="212" t="s">
        <v>13</v>
      </c>
      <c r="J8" s="212" t="s">
        <v>14</v>
      </c>
      <c r="K8" s="212" t="s">
        <v>333</v>
      </c>
    </row>
    <row r="9" spans="3:14" ht="15.75" thickBot="1">
      <c r="C9" s="861"/>
      <c r="D9" s="213">
        <v>1</v>
      </c>
      <c r="E9" s="213">
        <v>2</v>
      </c>
      <c r="F9" s="213">
        <v>3</v>
      </c>
      <c r="G9" s="214">
        <v>4</v>
      </c>
      <c r="H9" s="214">
        <v>5</v>
      </c>
      <c r="I9" s="214">
        <v>6</v>
      </c>
      <c r="J9" s="214" t="s">
        <v>334</v>
      </c>
      <c r="K9" s="214" t="s">
        <v>335</v>
      </c>
    </row>
    <row r="10" spans="3:14">
      <c r="C10" s="215" t="s">
        <v>2</v>
      </c>
      <c r="D10" s="216">
        <v>723274350010</v>
      </c>
      <c r="E10" s="216">
        <v>776409870381</v>
      </c>
      <c r="F10" s="216">
        <f>776409870380.67+111566901074</f>
        <v>887976771454.67004</v>
      </c>
      <c r="G10" s="216">
        <v>305710929006.46027</v>
      </c>
      <c r="H10" s="216">
        <v>352736096029.30005</v>
      </c>
      <c r="I10" s="216">
        <v>345230345171.13989</v>
      </c>
      <c r="J10" s="217">
        <f>I10/F10</f>
        <v>0.3887830811222559</v>
      </c>
      <c r="K10" s="217">
        <f>I10/$M$4</f>
        <v>7.6901746409043709E-2</v>
      </c>
      <c r="L10" s="218"/>
      <c r="M10" s="153"/>
    </row>
    <row r="11" spans="3:14">
      <c r="C11" s="219" t="s">
        <v>3</v>
      </c>
      <c r="D11" s="220">
        <v>318384236699</v>
      </c>
      <c r="E11" s="221">
        <v>330338038482</v>
      </c>
      <c r="F11" s="221">
        <f>330338038481.55+14892290862</f>
        <v>345230329343.54999</v>
      </c>
      <c r="G11" s="221">
        <v>133580693506.36021</v>
      </c>
      <c r="H11" s="221">
        <v>167624443810.35004</v>
      </c>
      <c r="I11" s="221">
        <v>146184512215.5199</v>
      </c>
      <c r="J11" s="222">
        <f t="shared" ref="J11:J23" si="0">I11/F11</f>
        <v>0.42344052590479936</v>
      </c>
      <c r="K11" s="222">
        <f t="shared" ref="K11:K24" si="1">I11/$M$4</f>
        <v>3.2563314449530159E-2</v>
      </c>
      <c r="L11" s="223"/>
    </row>
    <row r="12" spans="3:14">
      <c r="C12" s="224" t="s">
        <v>15</v>
      </c>
      <c r="D12" s="221">
        <v>43349405367</v>
      </c>
      <c r="E12" s="221">
        <v>43148061367</v>
      </c>
      <c r="F12" s="221">
        <v>43148061367</v>
      </c>
      <c r="G12" s="221">
        <v>18182557823.690002</v>
      </c>
      <c r="H12" s="221"/>
      <c r="I12" s="221">
        <v>20075026313.649998</v>
      </c>
      <c r="J12" s="222">
        <f t="shared" si="0"/>
        <v>0.46525905632004932</v>
      </c>
      <c r="K12" s="222">
        <f t="shared" si="1"/>
        <v>4.4718102111269697E-3</v>
      </c>
      <c r="L12" s="218"/>
    </row>
    <row r="13" spans="3:14">
      <c r="C13" s="219" t="s">
        <v>16</v>
      </c>
      <c r="D13" s="225">
        <v>149993489759</v>
      </c>
      <c r="E13" s="225">
        <v>162830851208</v>
      </c>
      <c r="F13" s="225">
        <v>162830851208</v>
      </c>
      <c r="G13" s="225">
        <v>70242548855.560013</v>
      </c>
      <c r="H13" s="225">
        <v>69782359378.380005</v>
      </c>
      <c r="I13" s="225">
        <v>75268679098.040039</v>
      </c>
      <c r="J13" s="222">
        <f t="shared" si="0"/>
        <v>0.46225072545921836</v>
      </c>
      <c r="K13" s="222">
        <f t="shared" si="1"/>
        <v>1.6766466081281912E-2</v>
      </c>
    </row>
    <row r="14" spans="3:14">
      <c r="C14" s="219" t="s">
        <v>17</v>
      </c>
      <c r="D14" s="225"/>
      <c r="E14" s="225" t="s">
        <v>336</v>
      </c>
      <c r="F14" s="225"/>
      <c r="G14" s="225"/>
      <c r="H14" s="225"/>
      <c r="I14" s="225">
        <v>111025432.25</v>
      </c>
      <c r="J14" s="222">
        <v>0</v>
      </c>
      <c r="K14" s="222">
        <f t="shared" si="1"/>
        <v>2.4731457576857631E-5</v>
      </c>
    </row>
    <row r="15" spans="3:14">
      <c r="C15" s="219" t="s">
        <v>4</v>
      </c>
      <c r="D15" s="221">
        <v>211443063307</v>
      </c>
      <c r="E15" s="221">
        <v>239764764446</v>
      </c>
      <c r="F15" s="221">
        <f>239764764446.12+96674610212</f>
        <v>336439374658.12</v>
      </c>
      <c r="G15" s="221">
        <v>83648573692.900055</v>
      </c>
      <c r="H15" s="221">
        <v>115329292840.56998</v>
      </c>
      <c r="I15" s="221">
        <v>103435150593.13997</v>
      </c>
      <c r="J15" s="222">
        <f t="shared" si="0"/>
        <v>0.30744068139541569</v>
      </c>
      <c r="K15" s="222">
        <f t="shared" si="1"/>
        <v>2.3040685246691499E-2</v>
      </c>
      <c r="L15" s="218"/>
    </row>
    <row r="16" spans="3:14">
      <c r="C16" s="219" t="s">
        <v>5</v>
      </c>
      <c r="D16" s="221">
        <v>104154878</v>
      </c>
      <c r="E16" s="221">
        <v>328154878</v>
      </c>
      <c r="F16" s="221">
        <v>328154878</v>
      </c>
      <c r="G16" s="221">
        <v>56555127.949999988</v>
      </c>
      <c r="H16" s="221"/>
      <c r="I16" s="221">
        <v>155951518.53999999</v>
      </c>
      <c r="J16" s="222">
        <f t="shared" si="0"/>
        <v>0.47523754481565256</v>
      </c>
      <c r="K16" s="222">
        <f t="shared" si="1"/>
        <v>3.4738962836314799E-5</v>
      </c>
    </row>
    <row r="17" spans="3:13">
      <c r="C17" s="226" t="s">
        <v>6</v>
      </c>
      <c r="D17" s="227">
        <v>137800022933</v>
      </c>
      <c r="E17" s="227">
        <v>130293000000</v>
      </c>
      <c r="F17" s="227">
        <f>130292999999.58+10790864906</f>
        <v>141083864905.58002</v>
      </c>
      <c r="G17" s="227">
        <v>48482462267.23999</v>
      </c>
      <c r="H17" s="227">
        <v>72891754602.800003</v>
      </c>
      <c r="I17" s="227">
        <v>56973995936.059982</v>
      </c>
      <c r="J17" s="228">
        <f>I17/F17</f>
        <v>0.40383070008884198</v>
      </c>
      <c r="K17" s="228">
        <f t="shared" si="1"/>
        <v>1.2691236007115176E-2</v>
      </c>
      <c r="M17" s="153"/>
    </row>
    <row r="18" spans="3:13">
      <c r="C18" s="219" t="s">
        <v>7</v>
      </c>
      <c r="D18" s="221">
        <v>31476504450</v>
      </c>
      <c r="E18" s="221">
        <v>31836670208</v>
      </c>
      <c r="F18" s="221">
        <f>31836670208+1644923140</f>
        <v>33481593348</v>
      </c>
      <c r="G18" s="221">
        <v>10766496753.519995</v>
      </c>
      <c r="H18" s="221">
        <v>22121591128.889999</v>
      </c>
      <c r="I18" s="221">
        <v>11215831280.359993</v>
      </c>
      <c r="J18" s="222">
        <f t="shared" si="0"/>
        <v>0.33498499201591797</v>
      </c>
      <c r="K18" s="222">
        <f t="shared" si="1"/>
        <v>2.4983812256170342E-3</v>
      </c>
      <c r="M18" s="153"/>
    </row>
    <row r="19" spans="3:13">
      <c r="C19" s="219" t="s">
        <v>8</v>
      </c>
      <c r="D19" s="225">
        <v>57712548920</v>
      </c>
      <c r="E19" s="225">
        <v>55674997295</v>
      </c>
      <c r="F19" s="225">
        <f>55674997295+3153734847</f>
        <v>58828732142</v>
      </c>
      <c r="G19" s="225">
        <v>19856654750.069992</v>
      </c>
      <c r="H19" s="225">
        <v>25815281000.639999</v>
      </c>
      <c r="I19" s="225">
        <v>26440570146.289989</v>
      </c>
      <c r="J19" s="222">
        <f t="shared" si="0"/>
        <v>0.44944994025144208</v>
      </c>
      <c r="K19" s="222">
        <f t="shared" si="1"/>
        <v>5.8897662060748181E-3</v>
      </c>
    </row>
    <row r="20" spans="3:13">
      <c r="C20" s="219" t="s">
        <v>9</v>
      </c>
      <c r="D20" s="225">
        <v>8531501</v>
      </c>
      <c r="E20" s="225">
        <v>8531501</v>
      </c>
      <c r="F20" s="225">
        <f>8531501-667757</f>
        <v>7863744</v>
      </c>
      <c r="G20" s="225">
        <v>931020</v>
      </c>
      <c r="H20" s="225"/>
      <c r="I20" s="225">
        <v>905790</v>
      </c>
      <c r="J20" s="222">
        <f t="shared" si="0"/>
        <v>0.1151855909856679</v>
      </c>
      <c r="K20" s="222">
        <f t="shared" si="1"/>
        <v>2.01769148784754E-7</v>
      </c>
    </row>
    <row r="21" spans="3:13">
      <c r="C21" s="219" t="s">
        <v>10</v>
      </c>
      <c r="D21" s="225">
        <v>3208884224</v>
      </c>
      <c r="E21" s="225">
        <v>3140133936</v>
      </c>
      <c r="F21" s="225">
        <f>3140133936-13349449</f>
        <v>3126784487</v>
      </c>
      <c r="G21" s="225">
        <v>979096329.79999995</v>
      </c>
      <c r="H21" s="225"/>
      <c r="I21" s="225">
        <v>945670722.80999982</v>
      </c>
      <c r="J21" s="222">
        <f t="shared" si="0"/>
        <v>0.30244192611986687</v>
      </c>
      <c r="K21" s="222">
        <f t="shared" si="1"/>
        <v>2.1065277467408196E-4</v>
      </c>
    </row>
    <row r="22" spans="3:13">
      <c r="C22" s="219" t="s">
        <v>11</v>
      </c>
      <c r="D22" s="225">
        <v>43947269563</v>
      </c>
      <c r="E22" s="225">
        <v>38186382785</v>
      </c>
      <c r="F22" s="225">
        <f>38186382784.58+6006224125</f>
        <v>44192606909.580002</v>
      </c>
      <c r="G22" s="225">
        <v>16879283413.849998</v>
      </c>
      <c r="H22" s="225">
        <v>24231740335.77</v>
      </c>
      <c r="I22" s="225">
        <v>18371017996.600006</v>
      </c>
      <c r="J22" s="222">
        <f t="shared" si="0"/>
        <v>0.4157034237465988</v>
      </c>
      <c r="K22" s="222">
        <f t="shared" si="1"/>
        <v>4.0922340316004594E-3</v>
      </c>
    </row>
    <row r="23" spans="3:13" ht="15.75" thickBot="1">
      <c r="C23" s="229" t="s">
        <v>12</v>
      </c>
      <c r="D23" s="230">
        <v>1446284275</v>
      </c>
      <c r="E23" s="230">
        <v>1446284275</v>
      </c>
      <c r="F23" s="230">
        <v>1446284275</v>
      </c>
      <c r="G23" s="230"/>
      <c r="H23" s="230">
        <v>723142137.5</v>
      </c>
      <c r="I23" s="230">
        <v>0</v>
      </c>
      <c r="J23" s="222">
        <f t="shared" si="0"/>
        <v>0</v>
      </c>
      <c r="K23" s="222">
        <f t="shared" si="1"/>
        <v>0</v>
      </c>
    </row>
    <row r="24" spans="3:13">
      <c r="C24" s="231" t="s">
        <v>18</v>
      </c>
      <c r="D24" s="232">
        <v>861074372943</v>
      </c>
      <c r="E24" s="232">
        <f>E17+E10</f>
        <v>906702870381</v>
      </c>
      <c r="F24" s="232">
        <f>F10+F17</f>
        <v>1029060636360.25</v>
      </c>
      <c r="G24" s="232">
        <v>354193391273.70026</v>
      </c>
      <c r="H24" s="232">
        <v>425627850632.10004</v>
      </c>
      <c r="I24" s="232">
        <v>402204341107.19989</v>
      </c>
      <c r="J24" s="233">
        <f>I24/F24</f>
        <v>0.390846104588921</v>
      </c>
      <c r="K24" s="233">
        <f t="shared" si="1"/>
        <v>8.9592982416158887E-2</v>
      </c>
      <c r="L24" s="180"/>
    </row>
    <row r="25" spans="3:13">
      <c r="C25" s="234" t="s">
        <v>337</v>
      </c>
      <c r="D25" s="234"/>
      <c r="E25" s="234"/>
      <c r="F25" s="234"/>
      <c r="G25" s="234"/>
      <c r="H25" s="234"/>
      <c r="I25" s="234"/>
      <c r="J25" s="234"/>
      <c r="K25" s="234"/>
    </row>
    <row r="26" spans="3:13" ht="11.25" customHeight="1">
      <c r="C26" s="855" t="s">
        <v>338</v>
      </c>
      <c r="D26" s="855"/>
      <c r="E26" s="855"/>
      <c r="F26" s="855"/>
      <c r="G26" s="855"/>
      <c r="H26" s="855"/>
      <c r="I26" s="855"/>
      <c r="J26" s="855"/>
      <c r="K26" s="855"/>
    </row>
    <row r="27" spans="3:13" ht="9" customHeight="1">
      <c r="C27" s="855"/>
      <c r="D27" s="855"/>
      <c r="E27" s="855"/>
      <c r="F27" s="855"/>
      <c r="G27" s="855"/>
      <c r="H27" s="855"/>
      <c r="I27" s="855"/>
      <c r="J27" s="855"/>
      <c r="K27" s="855"/>
    </row>
    <row r="28" spans="3:13" ht="15.75" customHeight="1">
      <c r="C28" s="234" t="s">
        <v>328</v>
      </c>
      <c r="D28" s="234"/>
      <c r="E28" s="234"/>
      <c r="F28" s="234"/>
      <c r="G28" s="234"/>
      <c r="H28" s="234"/>
      <c r="I28" s="234"/>
      <c r="J28" s="234"/>
      <c r="K28" s="234"/>
    </row>
    <row r="29" spans="3:13">
      <c r="C29" s="234" t="s">
        <v>339</v>
      </c>
      <c r="D29" s="234"/>
      <c r="E29" s="234"/>
      <c r="F29" s="234"/>
      <c r="G29" s="234"/>
      <c r="H29" s="234"/>
      <c r="I29" s="235"/>
      <c r="J29" s="235"/>
      <c r="K29" s="235"/>
    </row>
    <row r="30" spans="3:13">
      <c r="C30" s="855" t="s">
        <v>1</v>
      </c>
      <c r="D30" s="855"/>
      <c r="E30" s="855"/>
      <c r="F30" s="855"/>
      <c r="G30" s="855"/>
      <c r="H30" s="855"/>
      <c r="I30" s="855"/>
      <c r="J30" s="855"/>
    </row>
    <row r="31" spans="3:13">
      <c r="F31" s="236"/>
      <c r="G31" s="236"/>
      <c r="H31" s="236"/>
    </row>
    <row r="32" spans="3:13">
      <c r="F32" s="218"/>
      <c r="G32" s="218"/>
      <c r="H32" s="218"/>
    </row>
  </sheetData>
  <mergeCells count="10">
    <mergeCell ref="C26:K27"/>
    <mergeCell ref="C30:J30"/>
    <mergeCell ref="C4:K4"/>
    <mergeCell ref="C5:K5"/>
    <mergeCell ref="C6:K6"/>
    <mergeCell ref="C7:C9"/>
    <mergeCell ref="D7:D8"/>
    <mergeCell ref="E7:E8"/>
    <mergeCell ref="F7:F8"/>
    <mergeCell ref="G7:K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51"/>
  <sheetViews>
    <sheetView showGridLines="0" topLeftCell="C1" zoomScale="85" zoomScaleNormal="85" workbookViewId="0">
      <selection activeCell="L3" sqref="L3"/>
    </sheetView>
  </sheetViews>
  <sheetFormatPr defaultColWidth="9.140625" defaultRowHeight="15"/>
  <cols>
    <col min="1" max="2" width="9.140625" style="1"/>
    <col min="3" max="3" width="49" style="1" customWidth="1"/>
    <col min="4" max="4" width="15.5703125" style="1" customWidth="1"/>
    <col min="5" max="5" width="14.7109375" style="1" customWidth="1"/>
    <col min="6" max="7" width="16" style="1" customWidth="1"/>
    <col min="8" max="8" width="17" style="1" customWidth="1"/>
    <col min="9" max="9" width="11.85546875" style="1" customWidth="1"/>
    <col min="10" max="10" width="10.42578125" style="1" customWidth="1"/>
    <col min="11" max="11" width="9.140625" style="1"/>
    <col min="12" max="12" width="27" style="1" bestFit="1" customWidth="1"/>
    <col min="13" max="13" width="10.7109375" style="1" bestFit="1" customWidth="1"/>
    <col min="14" max="14" width="17.85546875" style="1" bestFit="1" customWidth="1"/>
    <col min="15" max="16384" width="9.140625" style="1"/>
  </cols>
  <sheetData>
    <row r="3" spans="3:14">
      <c r="C3" s="856" t="s">
        <v>379</v>
      </c>
      <c r="D3" s="856"/>
      <c r="E3" s="856"/>
      <c r="F3" s="856"/>
      <c r="G3" s="856"/>
      <c r="H3" s="856"/>
      <c r="I3" s="856"/>
      <c r="J3" s="856"/>
      <c r="L3" s="719" t="s">
        <v>1183</v>
      </c>
      <c r="M3" s="720">
        <v>4489239338399.999</v>
      </c>
    </row>
    <row r="4" spans="3:14">
      <c r="C4" s="856" t="s">
        <v>344</v>
      </c>
      <c r="D4" s="856"/>
      <c r="E4" s="856"/>
      <c r="F4" s="856"/>
      <c r="G4" s="856"/>
      <c r="H4" s="856"/>
      <c r="I4" s="856"/>
      <c r="J4" s="856"/>
      <c r="N4" s="180"/>
    </row>
    <row r="5" spans="3:14" ht="15.75" thickBot="1">
      <c r="C5" s="858" t="s">
        <v>558</v>
      </c>
      <c r="D5" s="858"/>
      <c r="E5" s="858"/>
      <c r="F5" s="858"/>
      <c r="G5" s="858"/>
      <c r="H5" s="858"/>
      <c r="I5" s="858"/>
      <c r="J5" s="858"/>
      <c r="K5" s="858"/>
      <c r="M5" s="180"/>
      <c r="N5" s="180"/>
    </row>
    <row r="6" spans="3:14" ht="15.75" customHeight="1" thickBot="1">
      <c r="C6" s="859" t="s">
        <v>0</v>
      </c>
      <c r="D6" s="859" t="s">
        <v>287</v>
      </c>
      <c r="E6" s="859" t="s">
        <v>331</v>
      </c>
      <c r="F6" s="859" t="s">
        <v>21</v>
      </c>
      <c r="G6" s="862" t="s">
        <v>290</v>
      </c>
      <c r="H6" s="863"/>
      <c r="I6" s="863"/>
      <c r="J6" s="864"/>
      <c r="N6" s="180"/>
    </row>
    <row r="7" spans="3:14" ht="23.25" thickBot="1">
      <c r="C7" s="860"/>
      <c r="D7" s="861"/>
      <c r="E7" s="861"/>
      <c r="F7" s="861"/>
      <c r="G7" s="212" t="s">
        <v>345</v>
      </c>
      <c r="H7" s="212" t="s">
        <v>346</v>
      </c>
      <c r="I7" s="212" t="s">
        <v>14</v>
      </c>
      <c r="J7" s="212" t="s">
        <v>333</v>
      </c>
    </row>
    <row r="8" spans="3:14" ht="15.75" thickBot="1">
      <c r="C8" s="861"/>
      <c r="D8" s="213">
        <v>1</v>
      </c>
      <c r="E8" s="213">
        <v>2</v>
      </c>
      <c r="F8" s="214">
        <v>3</v>
      </c>
      <c r="G8" s="214">
        <v>4</v>
      </c>
      <c r="H8" s="214">
        <v>5</v>
      </c>
      <c r="I8" s="214" t="s">
        <v>347</v>
      </c>
      <c r="J8" s="214" t="s">
        <v>348</v>
      </c>
      <c r="K8" s="180"/>
    </row>
    <row r="9" spans="3:14">
      <c r="C9" s="240" t="s">
        <v>22</v>
      </c>
      <c r="D9" s="216">
        <v>7792538581</v>
      </c>
      <c r="E9" s="216">
        <v>8092538581</v>
      </c>
      <c r="F9" s="216">
        <v>8492538581</v>
      </c>
      <c r="G9" s="216">
        <v>3764451451.5200009</v>
      </c>
      <c r="H9" s="216">
        <v>3946266273.1900005</v>
      </c>
      <c r="I9" s="217">
        <f>H9/F9</f>
        <v>0.46467451817278949</v>
      </c>
      <c r="J9" s="217">
        <f>H9/$M$3</f>
        <v>8.790500964015168E-4</v>
      </c>
      <c r="K9" s="180"/>
    </row>
    <row r="10" spans="3:14">
      <c r="C10" s="241" t="s">
        <v>23</v>
      </c>
      <c r="D10" s="242">
        <v>2635779124</v>
      </c>
      <c r="E10" s="242">
        <v>2635779124</v>
      </c>
      <c r="F10" s="242">
        <v>2735779124</v>
      </c>
      <c r="G10" s="242">
        <v>1267889536</v>
      </c>
      <c r="H10" s="242">
        <v>1367889544.6300001</v>
      </c>
      <c r="I10" s="237">
        <f t="shared" ref="I10:I46" si="0">H10/F10</f>
        <v>0.49999999365080328</v>
      </c>
      <c r="J10" s="237">
        <f t="shared" ref="J10:J46" si="1">H10/$M$3</f>
        <v>3.0470408047291304E-4</v>
      </c>
      <c r="K10" s="180"/>
    </row>
    <row r="11" spans="3:14">
      <c r="C11" s="243" t="s">
        <v>24</v>
      </c>
      <c r="D11" s="242">
        <v>5156759457</v>
      </c>
      <c r="E11" s="242">
        <v>5456759457</v>
      </c>
      <c r="F11" s="242">
        <v>5756759457</v>
      </c>
      <c r="G11" s="242">
        <v>2496561915.5200009</v>
      </c>
      <c r="H11" s="242">
        <v>2578376728.5600004</v>
      </c>
      <c r="I11" s="237">
        <f t="shared" si="0"/>
        <v>0.44788682727133799</v>
      </c>
      <c r="J11" s="237">
        <f t="shared" si="1"/>
        <v>5.7434601592860381E-4</v>
      </c>
      <c r="K11" s="180"/>
    </row>
    <row r="12" spans="3:14">
      <c r="C12" s="244" t="s">
        <v>25</v>
      </c>
      <c r="D12" s="227">
        <v>594940662062</v>
      </c>
      <c r="E12" s="227">
        <v>631725470967.25</v>
      </c>
      <c r="F12" s="227">
        <v>706803236947.25</v>
      </c>
      <c r="G12" s="227">
        <v>240274276378.22995</v>
      </c>
      <c r="H12" s="227">
        <v>278772589315.39008</v>
      </c>
      <c r="I12" s="228">
        <f t="shared" si="0"/>
        <v>0.39441328893658617</v>
      </c>
      <c r="J12" s="228">
        <f t="shared" si="1"/>
        <v>6.2097956535938865E-2</v>
      </c>
      <c r="K12" s="180"/>
    </row>
    <row r="13" spans="3:14">
      <c r="C13" s="245" t="s">
        <v>26</v>
      </c>
      <c r="D13" s="246">
        <v>67553913169</v>
      </c>
      <c r="E13" s="246">
        <v>98857204907</v>
      </c>
      <c r="F13" s="246">
        <v>140924445119</v>
      </c>
      <c r="G13" s="246">
        <v>22926266761.020008</v>
      </c>
      <c r="H13" s="246">
        <v>44035894114.460045</v>
      </c>
      <c r="I13" s="247">
        <f t="shared" si="0"/>
        <v>0.31247874758190514</v>
      </c>
      <c r="J13" s="247">
        <f t="shared" si="1"/>
        <v>9.8092106022921004E-3</v>
      </c>
      <c r="K13" s="180"/>
    </row>
    <row r="14" spans="3:14">
      <c r="C14" s="248" t="s">
        <v>27</v>
      </c>
      <c r="D14" s="246">
        <v>39178249860</v>
      </c>
      <c r="E14" s="246">
        <v>38712567575</v>
      </c>
      <c r="F14" s="246">
        <v>39747961644</v>
      </c>
      <c r="G14" s="246">
        <v>17266795710.209995</v>
      </c>
      <c r="H14" s="246">
        <v>17986491504.120029</v>
      </c>
      <c r="I14" s="247">
        <f t="shared" si="0"/>
        <v>0.45251355692688988</v>
      </c>
      <c r="J14" s="247">
        <f t="shared" si="1"/>
        <v>4.0065788763515913E-3</v>
      </c>
      <c r="K14" s="180"/>
    </row>
    <row r="15" spans="3:14">
      <c r="C15" s="248" t="s">
        <v>28</v>
      </c>
      <c r="D15" s="246">
        <v>33257024285</v>
      </c>
      <c r="E15" s="246">
        <v>32537626623</v>
      </c>
      <c r="F15" s="246">
        <v>32761716932</v>
      </c>
      <c r="G15" s="246">
        <v>14065853987.279993</v>
      </c>
      <c r="H15" s="246">
        <v>15051204765.529993</v>
      </c>
      <c r="I15" s="247">
        <f t="shared" si="0"/>
        <v>0.45941440727206612</v>
      </c>
      <c r="J15" s="247">
        <f t="shared" si="1"/>
        <v>3.3527294115921124E-3</v>
      </c>
      <c r="K15" s="180"/>
    </row>
    <row r="16" spans="3:14">
      <c r="C16" s="248" t="s">
        <v>29</v>
      </c>
      <c r="D16" s="246">
        <v>10249737660</v>
      </c>
      <c r="E16" s="246">
        <v>10358084526</v>
      </c>
      <c r="F16" s="246">
        <v>10292734526</v>
      </c>
      <c r="G16" s="246">
        <v>4347698571.9699974</v>
      </c>
      <c r="H16" s="246">
        <v>4631289407.7999973</v>
      </c>
      <c r="I16" s="247">
        <f t="shared" si="0"/>
        <v>0.44995714171983275</v>
      </c>
      <c r="J16" s="247">
        <f t="shared" si="1"/>
        <v>1.03164234710877E-3</v>
      </c>
      <c r="K16" s="180"/>
    </row>
    <row r="17" spans="3:11">
      <c r="C17" s="248" t="s">
        <v>30</v>
      </c>
      <c r="D17" s="246">
        <v>23041789377</v>
      </c>
      <c r="E17" s="246">
        <v>21985433697</v>
      </c>
      <c r="F17" s="246">
        <v>21711831350</v>
      </c>
      <c r="G17" s="246">
        <v>9022627963.670002</v>
      </c>
      <c r="H17" s="246">
        <v>9348423185.4700012</v>
      </c>
      <c r="I17" s="247">
        <f t="shared" si="0"/>
        <v>0.43056815589487346</v>
      </c>
      <c r="J17" s="247">
        <f t="shared" si="1"/>
        <v>2.0824069470980477E-3</v>
      </c>
      <c r="K17" s="180"/>
    </row>
    <row r="18" spans="3:11">
      <c r="C18" s="248" t="s">
        <v>31</v>
      </c>
      <c r="D18" s="246">
        <v>194523028716</v>
      </c>
      <c r="E18" s="246">
        <v>195023611724</v>
      </c>
      <c r="F18" s="246">
        <v>205023611724</v>
      </c>
      <c r="G18" s="246">
        <v>87390290657.259918</v>
      </c>
      <c r="H18" s="246">
        <v>94532865947.679977</v>
      </c>
      <c r="I18" s="247">
        <f t="shared" si="0"/>
        <v>0.46108282432824782</v>
      </c>
      <c r="J18" s="247">
        <f t="shared" si="1"/>
        <v>2.1057657839506558E-2</v>
      </c>
      <c r="K18" s="180"/>
    </row>
    <row r="19" spans="3:11" ht="24">
      <c r="C19" s="248" t="s">
        <v>32</v>
      </c>
      <c r="D19" s="246">
        <v>94536596948</v>
      </c>
      <c r="E19" s="246">
        <v>103061104513.25</v>
      </c>
      <c r="F19" s="246">
        <v>120528834513.25</v>
      </c>
      <c r="G19" s="246">
        <v>35887588044.280006</v>
      </c>
      <c r="H19" s="246">
        <v>41895456606.79995</v>
      </c>
      <c r="I19" s="247">
        <f t="shared" si="0"/>
        <v>0.34759696114206007</v>
      </c>
      <c r="J19" s="247">
        <f t="shared" si="1"/>
        <v>9.33241768787757E-3</v>
      </c>
      <c r="K19" s="180"/>
    </row>
    <row r="20" spans="3:11" ht="24">
      <c r="C20" s="248" t="s">
        <v>33</v>
      </c>
      <c r="D20" s="246">
        <v>3000236939</v>
      </c>
      <c r="E20" s="246">
        <v>2886661290</v>
      </c>
      <c r="F20" s="246">
        <v>2555268536</v>
      </c>
      <c r="G20" s="246">
        <v>1165157624.48</v>
      </c>
      <c r="H20" s="246">
        <v>959830519.48000014</v>
      </c>
      <c r="I20" s="247">
        <f t="shared" si="0"/>
        <v>0.37562804298545949</v>
      </c>
      <c r="J20" s="247">
        <f t="shared" si="1"/>
        <v>2.1380693857638952E-4</v>
      </c>
      <c r="K20" s="180"/>
    </row>
    <row r="21" spans="3:11">
      <c r="C21" s="248" t="s">
        <v>34</v>
      </c>
      <c r="D21" s="246">
        <v>2584916739</v>
      </c>
      <c r="E21" s="246">
        <v>2343052050</v>
      </c>
      <c r="F21" s="246">
        <v>2284287575</v>
      </c>
      <c r="G21" s="246">
        <v>1135232945.1800005</v>
      </c>
      <c r="H21" s="246">
        <v>1088635712.5600007</v>
      </c>
      <c r="I21" s="247">
        <f t="shared" si="0"/>
        <v>0.476575596030198</v>
      </c>
      <c r="J21" s="247">
        <f t="shared" si="1"/>
        <v>2.4249892476171681E-4</v>
      </c>
      <c r="K21" s="180"/>
    </row>
    <row r="22" spans="3:11">
      <c r="C22" s="248" t="s">
        <v>35</v>
      </c>
      <c r="D22" s="246">
        <v>13185367268</v>
      </c>
      <c r="E22" s="246">
        <v>12911767596</v>
      </c>
      <c r="F22" s="246">
        <v>12807886485</v>
      </c>
      <c r="G22" s="246">
        <v>5138858095.8999977</v>
      </c>
      <c r="H22" s="246">
        <v>5424552987.5699978</v>
      </c>
      <c r="I22" s="247">
        <f t="shared" si="0"/>
        <v>0.42353225053352728</v>
      </c>
      <c r="J22" s="247">
        <f t="shared" si="1"/>
        <v>1.2083456859093087E-3</v>
      </c>
      <c r="K22" s="180"/>
    </row>
    <row r="23" spans="3:11" ht="24">
      <c r="C23" s="248" t="s">
        <v>36</v>
      </c>
      <c r="D23" s="246">
        <v>43235726052</v>
      </c>
      <c r="E23" s="246">
        <v>43144494779</v>
      </c>
      <c r="F23" s="246">
        <v>49231868998</v>
      </c>
      <c r="G23" s="246">
        <v>17179777334.990004</v>
      </c>
      <c r="H23" s="246">
        <v>15842372138.670015</v>
      </c>
      <c r="I23" s="247">
        <f t="shared" si="0"/>
        <v>0.32179099557064544</v>
      </c>
      <c r="J23" s="247">
        <f t="shared" si="1"/>
        <v>3.5289658101223813E-3</v>
      </c>
      <c r="K23" s="180"/>
    </row>
    <row r="24" spans="3:11">
      <c r="C24" s="248" t="s">
        <v>37</v>
      </c>
      <c r="D24" s="249">
        <v>7663177249</v>
      </c>
      <c r="E24" s="249">
        <v>7059463170</v>
      </c>
      <c r="F24" s="249">
        <v>6845745688</v>
      </c>
      <c r="G24" s="249">
        <v>2529027959.2400002</v>
      </c>
      <c r="H24" s="249">
        <v>2856333744.6899991</v>
      </c>
      <c r="I24" s="250">
        <f t="shared" si="0"/>
        <v>0.41724216394671293</v>
      </c>
      <c r="J24" s="250">
        <f t="shared" si="1"/>
        <v>6.362622995520705E-4</v>
      </c>
      <c r="K24" s="180"/>
    </row>
    <row r="25" spans="3:11">
      <c r="C25" s="248" t="s">
        <v>38</v>
      </c>
      <c r="D25" s="249">
        <v>9117856367</v>
      </c>
      <c r="E25" s="249">
        <v>8573385636</v>
      </c>
      <c r="F25" s="249">
        <v>8525435018</v>
      </c>
      <c r="G25" s="249">
        <v>2337588215.8200002</v>
      </c>
      <c r="H25" s="249">
        <v>2784059723.1300011</v>
      </c>
      <c r="I25" s="250">
        <f t="shared" si="0"/>
        <v>0.326559256771289</v>
      </c>
      <c r="J25" s="250">
        <f t="shared" si="1"/>
        <v>6.2016290807125074E-4</v>
      </c>
      <c r="K25" s="180"/>
    </row>
    <row r="26" spans="3:11">
      <c r="C26" s="248" t="s">
        <v>39</v>
      </c>
      <c r="D26" s="249">
        <v>11715033645</v>
      </c>
      <c r="E26" s="249">
        <v>11715033645</v>
      </c>
      <c r="F26" s="249">
        <v>11715033645</v>
      </c>
      <c r="G26" s="249">
        <v>5124899895.0999985</v>
      </c>
      <c r="H26" s="249">
        <v>7292421050.7999992</v>
      </c>
      <c r="I26" s="250">
        <f t="shared" si="0"/>
        <v>0.62248400403975102</v>
      </c>
      <c r="J26" s="250">
        <f t="shared" si="1"/>
        <v>1.6244224246237397E-3</v>
      </c>
      <c r="K26" s="180"/>
    </row>
    <row r="27" spans="3:11">
      <c r="C27" s="248" t="s">
        <v>40</v>
      </c>
      <c r="D27" s="249">
        <v>808551026</v>
      </c>
      <c r="E27" s="249">
        <v>808551026</v>
      </c>
      <c r="F27" s="249">
        <v>779077937</v>
      </c>
      <c r="G27" s="249">
        <v>310342990.82000011</v>
      </c>
      <c r="H27" s="249">
        <v>297409881.84999996</v>
      </c>
      <c r="I27" s="250">
        <f t="shared" si="0"/>
        <v>0.38174599449605512</v>
      </c>
      <c r="J27" s="250">
        <f t="shared" si="1"/>
        <v>6.6249504522073271E-5</v>
      </c>
      <c r="K27" s="180"/>
    </row>
    <row r="28" spans="3:11">
      <c r="C28" s="248" t="s">
        <v>41</v>
      </c>
      <c r="D28" s="249">
        <v>2845294104</v>
      </c>
      <c r="E28" s="249">
        <v>3003884192</v>
      </c>
      <c r="F28" s="249">
        <v>2815881821</v>
      </c>
      <c r="G28" s="249">
        <v>1077454388.2300005</v>
      </c>
      <c r="H28" s="249">
        <v>1105405423.0099998</v>
      </c>
      <c r="I28" s="250">
        <f t="shared" si="0"/>
        <v>0.39256101401920296</v>
      </c>
      <c r="J28" s="250">
        <f t="shared" si="1"/>
        <v>2.4623445971227168E-4</v>
      </c>
      <c r="K28" s="180"/>
    </row>
    <row r="29" spans="3:11">
      <c r="C29" s="248" t="s">
        <v>42</v>
      </c>
      <c r="D29" s="249">
        <v>718371561</v>
      </c>
      <c r="E29" s="249">
        <v>803371561</v>
      </c>
      <c r="F29" s="249">
        <v>788522944</v>
      </c>
      <c r="G29" s="249">
        <v>263947309.66999987</v>
      </c>
      <c r="H29" s="249">
        <v>294301124.00999987</v>
      </c>
      <c r="I29" s="250">
        <f t="shared" si="0"/>
        <v>0.37323089486410665</v>
      </c>
      <c r="J29" s="250">
        <f t="shared" si="1"/>
        <v>6.5557013521780994E-5</v>
      </c>
      <c r="K29" s="180"/>
    </row>
    <row r="30" spans="3:11" ht="24">
      <c r="C30" s="248" t="s">
        <v>43</v>
      </c>
      <c r="D30" s="249">
        <v>15267251691</v>
      </c>
      <c r="E30" s="249">
        <v>15653072645</v>
      </c>
      <c r="F30" s="249">
        <v>16310922551</v>
      </c>
      <c r="G30" s="249">
        <v>5367624650.6200018</v>
      </c>
      <c r="H30" s="249">
        <v>5424508240.3400021</v>
      </c>
      <c r="I30" s="250">
        <f t="shared" si="0"/>
        <v>0.33256906366755035</v>
      </c>
      <c r="J30" s="250">
        <f t="shared" si="1"/>
        <v>1.2083357182451628E-3</v>
      </c>
      <c r="K30" s="180"/>
    </row>
    <row r="31" spans="3:11" ht="24">
      <c r="C31" s="248" t="s">
        <v>44</v>
      </c>
      <c r="D31" s="249">
        <v>15813237287</v>
      </c>
      <c r="E31" s="249">
        <v>15761088549</v>
      </c>
      <c r="F31" s="249">
        <v>14706877762</v>
      </c>
      <c r="G31" s="249">
        <v>6042328272.2300005</v>
      </c>
      <c r="H31" s="249">
        <v>5981290889.9499989</v>
      </c>
      <c r="I31" s="250">
        <f t="shared" si="0"/>
        <v>0.40670025186478453</v>
      </c>
      <c r="J31" s="250">
        <f t="shared" si="1"/>
        <v>1.3323617742514433E-3</v>
      </c>
      <c r="K31" s="180"/>
    </row>
    <row r="32" spans="3:11" ht="24">
      <c r="C32" s="248" t="s">
        <v>45</v>
      </c>
      <c r="D32" s="249">
        <v>4093497050</v>
      </c>
      <c r="E32" s="249">
        <v>4016007358</v>
      </c>
      <c r="F32" s="249">
        <v>3970883851</v>
      </c>
      <c r="G32" s="249">
        <v>799250616.43999982</v>
      </c>
      <c r="H32" s="249">
        <v>1017593172.8699994</v>
      </c>
      <c r="I32" s="250">
        <f t="shared" si="0"/>
        <v>0.25626364584140021</v>
      </c>
      <c r="J32" s="250">
        <f t="shared" si="1"/>
        <v>2.2667385188526788E-4</v>
      </c>
      <c r="K32" s="180"/>
    </row>
    <row r="33" spans="3:12">
      <c r="C33" s="248" t="s">
        <v>46</v>
      </c>
      <c r="D33" s="249">
        <v>1133583046</v>
      </c>
      <c r="E33" s="249">
        <v>1102911882</v>
      </c>
      <c r="F33" s="249">
        <v>1102911882</v>
      </c>
      <c r="G33" s="249">
        <v>349846769.69999975</v>
      </c>
      <c r="H33" s="249">
        <v>361449681.9599998</v>
      </c>
      <c r="I33" s="250">
        <f t="shared" si="0"/>
        <v>0.32772308274034878</v>
      </c>
      <c r="J33" s="250">
        <f t="shared" si="1"/>
        <v>8.0514682937092723E-5</v>
      </c>
      <c r="K33" s="180"/>
    </row>
    <row r="34" spans="3:12">
      <c r="C34" s="251" t="s">
        <v>47</v>
      </c>
      <c r="D34" s="249">
        <v>1418222023</v>
      </c>
      <c r="E34" s="249">
        <v>1407092023</v>
      </c>
      <c r="F34" s="249">
        <v>1371496446</v>
      </c>
      <c r="G34" s="249">
        <v>545817614.12000012</v>
      </c>
      <c r="H34" s="249">
        <v>560799492.63999975</v>
      </c>
      <c r="I34" s="250">
        <f t="shared" si="0"/>
        <v>0.40889605968399262</v>
      </c>
      <c r="J34" s="250">
        <f t="shared" si="1"/>
        <v>1.2492082742014668E-4</v>
      </c>
      <c r="K34" s="180"/>
    </row>
    <row r="35" spans="3:12">
      <c r="C35" s="244" t="s">
        <v>48</v>
      </c>
      <c r="D35" s="227">
        <v>8619263346</v>
      </c>
      <c r="E35" s="227">
        <v>8619263346</v>
      </c>
      <c r="F35" s="227">
        <v>8619263346</v>
      </c>
      <c r="G35" s="227">
        <v>4052413966.3499999</v>
      </c>
      <c r="H35" s="227">
        <v>4309631656.4999981</v>
      </c>
      <c r="I35" s="228">
        <f t="shared" si="0"/>
        <v>0.49999999808568307</v>
      </c>
      <c r="J35" s="228">
        <f t="shared" si="1"/>
        <v>9.5999151117569627E-4</v>
      </c>
      <c r="K35" s="180"/>
    </row>
    <row r="36" spans="3:12">
      <c r="C36" s="238" t="s">
        <v>49</v>
      </c>
      <c r="D36" s="242">
        <v>8619263346</v>
      </c>
      <c r="E36" s="242">
        <v>8619263346</v>
      </c>
      <c r="F36" s="242">
        <v>8619263346</v>
      </c>
      <c r="G36" s="242">
        <v>4052413966.3499999</v>
      </c>
      <c r="H36" s="242">
        <v>4309631656.4999981</v>
      </c>
      <c r="I36" s="237">
        <f t="shared" si="0"/>
        <v>0.49999999808568307</v>
      </c>
      <c r="J36" s="237">
        <f t="shared" si="1"/>
        <v>9.5999151117569627E-4</v>
      </c>
      <c r="K36" s="180"/>
    </row>
    <row r="37" spans="3:12">
      <c r="C37" s="244" t="s">
        <v>50</v>
      </c>
      <c r="D37" s="227">
        <v>13781128410</v>
      </c>
      <c r="E37" s="227">
        <v>20237728410</v>
      </c>
      <c r="F37" s="227">
        <v>18237728410</v>
      </c>
      <c r="G37" s="227">
        <v>5407406949.5599995</v>
      </c>
      <c r="H37" s="227">
        <v>10647356727.510002</v>
      </c>
      <c r="I37" s="228">
        <f t="shared" si="0"/>
        <v>0.58380936968399577</v>
      </c>
      <c r="J37" s="228">
        <f t="shared" si="1"/>
        <v>2.3717507410297278E-3</v>
      </c>
      <c r="K37" s="180"/>
    </row>
    <row r="38" spans="3:12">
      <c r="C38" s="241" t="s">
        <v>51</v>
      </c>
      <c r="D38" s="249">
        <v>10864798551</v>
      </c>
      <c r="E38" s="249">
        <v>17321398551</v>
      </c>
      <c r="F38" s="249">
        <v>15321398551</v>
      </c>
      <c r="G38" s="249">
        <v>4014530573.4799995</v>
      </c>
      <c r="H38" s="249">
        <v>9189352563.1100025</v>
      </c>
      <c r="I38" s="250">
        <f t="shared" si="0"/>
        <v>0.5997724380396221</v>
      </c>
      <c r="J38" s="250">
        <f t="shared" si="1"/>
        <v>2.0469731886438385E-3</v>
      </c>
      <c r="K38" s="180"/>
    </row>
    <row r="39" spans="3:12">
      <c r="C39" s="252" t="s">
        <v>52</v>
      </c>
      <c r="D39" s="249">
        <v>974248087</v>
      </c>
      <c r="E39" s="249">
        <v>974248087</v>
      </c>
      <c r="F39" s="249">
        <v>974248087</v>
      </c>
      <c r="G39" s="249">
        <v>433876396.0799998</v>
      </c>
      <c r="H39" s="249">
        <v>487077418.34000003</v>
      </c>
      <c r="I39" s="250">
        <f t="shared" si="0"/>
        <v>0.4999521424156515</v>
      </c>
      <c r="J39" s="250">
        <f t="shared" si="1"/>
        <v>1.0849887511535491E-4</v>
      </c>
      <c r="K39" s="180"/>
    </row>
    <row r="40" spans="3:12">
      <c r="C40" s="252" t="s">
        <v>53</v>
      </c>
      <c r="D40" s="249">
        <v>1175371875</v>
      </c>
      <c r="E40" s="249">
        <v>1175371875</v>
      </c>
      <c r="F40" s="249">
        <v>1175371875</v>
      </c>
      <c r="G40" s="249">
        <v>576499980</v>
      </c>
      <c r="H40" s="249">
        <v>587685918.06000018</v>
      </c>
      <c r="I40" s="250">
        <f t="shared" si="0"/>
        <v>0.49999998346055385</v>
      </c>
      <c r="J40" s="250">
        <f t="shared" si="1"/>
        <v>1.3090991006718217E-4</v>
      </c>
      <c r="K40" s="180"/>
    </row>
    <row r="41" spans="3:12">
      <c r="C41" s="252" t="s">
        <v>54</v>
      </c>
      <c r="D41" s="249">
        <v>165328228</v>
      </c>
      <c r="E41" s="249">
        <v>165328228</v>
      </c>
      <c r="F41" s="249">
        <v>165328228</v>
      </c>
      <c r="G41" s="249">
        <v>82500000</v>
      </c>
      <c r="H41" s="249">
        <v>82550000</v>
      </c>
      <c r="I41" s="250">
        <f t="shared" si="0"/>
        <v>0.4993097730412982</v>
      </c>
      <c r="J41" s="250">
        <f t="shared" si="1"/>
        <v>1.8388415893508916E-5</v>
      </c>
      <c r="K41" s="180"/>
    </row>
    <row r="42" spans="3:12">
      <c r="C42" s="243" t="s">
        <v>55</v>
      </c>
      <c r="D42" s="249">
        <v>601381669</v>
      </c>
      <c r="E42" s="249">
        <v>601381669</v>
      </c>
      <c r="F42" s="249">
        <v>601381669</v>
      </c>
      <c r="G42" s="249">
        <v>299999999.99999994</v>
      </c>
      <c r="H42" s="249">
        <v>300690828</v>
      </c>
      <c r="I42" s="250">
        <f t="shared" si="0"/>
        <v>0.49999998919155614</v>
      </c>
      <c r="J42" s="250">
        <f t="shared" si="1"/>
        <v>6.6980351309843194E-5</v>
      </c>
      <c r="K42" s="180"/>
    </row>
    <row r="43" spans="3:12">
      <c r="C43" s="244" t="s">
        <v>56</v>
      </c>
      <c r="D43" s="227">
        <v>235940780544</v>
      </c>
      <c r="E43" s="227">
        <v>238027869076</v>
      </c>
      <c r="F43" s="227">
        <v>286907869076</v>
      </c>
      <c r="G43" s="227">
        <v>100694842527.72002</v>
      </c>
      <c r="H43" s="227">
        <v>104528497134.60999</v>
      </c>
      <c r="I43" s="228">
        <f t="shared" si="0"/>
        <v>0.36432774559738923</v>
      </c>
      <c r="J43" s="228">
        <f t="shared" si="1"/>
        <v>2.3284233531613126E-2</v>
      </c>
      <c r="K43" s="180"/>
    </row>
    <row r="44" spans="3:12" ht="24.75">
      <c r="C44" s="241" t="s">
        <v>57</v>
      </c>
      <c r="D44" s="246">
        <v>167150779513</v>
      </c>
      <c r="E44" s="246">
        <v>162588407209</v>
      </c>
      <c r="F44" s="246">
        <v>162588407209</v>
      </c>
      <c r="G44" s="246">
        <v>75242548855.560013</v>
      </c>
      <c r="H44" s="246">
        <v>75252709901.039993</v>
      </c>
      <c r="I44" s="247">
        <f t="shared" si="0"/>
        <v>0.46284179292257938</v>
      </c>
      <c r="J44" s="247">
        <f t="shared" si="1"/>
        <v>1.6762908864614168E-2</v>
      </c>
      <c r="K44" s="180"/>
    </row>
    <row r="45" spans="3:12" ht="25.5" thickBot="1">
      <c r="C45" s="243" t="s">
        <v>58</v>
      </c>
      <c r="D45" s="246">
        <v>68790001031</v>
      </c>
      <c r="E45" s="246">
        <v>75439461867</v>
      </c>
      <c r="F45" s="246">
        <v>124319461867</v>
      </c>
      <c r="G45" s="246">
        <v>25452293672.160004</v>
      </c>
      <c r="H45" s="246">
        <v>29275787233.569996</v>
      </c>
      <c r="I45" s="247">
        <f t="shared" si="0"/>
        <v>0.23548836838507192</v>
      </c>
      <c r="J45" s="247">
        <f t="shared" si="1"/>
        <v>6.521324666998958E-3</v>
      </c>
      <c r="K45" s="180"/>
    </row>
    <row r="46" spans="3:12" ht="15.75" thickBot="1">
      <c r="C46" s="253" t="s">
        <v>59</v>
      </c>
      <c r="D46" s="254">
        <v>861074372943</v>
      </c>
      <c r="E46" s="254">
        <v>906702870380.25</v>
      </c>
      <c r="F46" s="254">
        <v>1029060636360.25</v>
      </c>
      <c r="G46" s="254">
        <v>354193391273.38</v>
      </c>
      <c r="H46" s="254">
        <v>402204341107.20007</v>
      </c>
      <c r="I46" s="255">
        <f t="shared" si="0"/>
        <v>0.39084610458892122</v>
      </c>
      <c r="J46" s="255">
        <f t="shared" si="1"/>
        <v>8.9592982416158928E-2</v>
      </c>
      <c r="L46" s="256"/>
    </row>
    <row r="47" spans="3:12">
      <c r="C47" s="234" t="s">
        <v>337</v>
      </c>
      <c r="D47" s="234"/>
      <c r="E47" s="234"/>
      <c r="F47" s="234"/>
      <c r="G47" s="234"/>
      <c r="H47" s="234"/>
      <c r="I47" s="234"/>
      <c r="J47" s="234"/>
      <c r="K47" s="234"/>
    </row>
    <row r="48" spans="3:12" ht="15" customHeight="1">
      <c r="C48" s="234" t="s">
        <v>338</v>
      </c>
      <c r="D48" s="235"/>
      <c r="E48" s="235"/>
      <c r="F48" s="235"/>
      <c r="G48" s="235"/>
      <c r="H48" s="235"/>
      <c r="I48" s="235"/>
      <c r="J48" s="235"/>
      <c r="K48" s="235"/>
    </row>
    <row r="49" spans="3:11">
      <c r="C49" s="234" t="s">
        <v>328</v>
      </c>
      <c r="D49" s="234"/>
      <c r="E49" s="234"/>
      <c r="F49" s="234"/>
      <c r="G49" s="234"/>
      <c r="H49" s="234"/>
      <c r="I49" s="234"/>
      <c r="J49" s="234"/>
      <c r="K49" s="234"/>
    </row>
    <row r="50" spans="3:11" ht="14.45" customHeight="1">
      <c r="C50" s="234" t="s">
        <v>339</v>
      </c>
      <c r="D50" s="234"/>
      <c r="E50" s="234"/>
      <c r="F50" s="234"/>
      <c r="G50" s="234"/>
      <c r="H50" s="234"/>
      <c r="I50" s="235"/>
      <c r="J50" s="235"/>
      <c r="K50" s="235"/>
    </row>
    <row r="51" spans="3:11">
      <c r="C51" s="855" t="s">
        <v>1</v>
      </c>
      <c r="D51" s="855"/>
      <c r="E51" s="855"/>
      <c r="F51" s="855"/>
      <c r="G51" s="855"/>
      <c r="H51" s="855"/>
      <c r="I51" s="855"/>
      <c r="J51" s="855"/>
    </row>
  </sheetData>
  <mergeCells count="9">
    <mergeCell ref="C51:J51"/>
    <mergeCell ref="C3:J3"/>
    <mergeCell ref="C4:J4"/>
    <mergeCell ref="C6:C8"/>
    <mergeCell ref="D6:D7"/>
    <mergeCell ref="E6:E7"/>
    <mergeCell ref="F6:F7"/>
    <mergeCell ref="G6:J6"/>
    <mergeCell ref="C5:K5"/>
  </mergeCells>
  <pageMargins left="0.7" right="0.7" top="0.75" bottom="0.75" header="0.3" footer="0.3"/>
  <pageSetup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42"/>
  <sheetViews>
    <sheetView showGridLines="0" topLeftCell="A3" workbookViewId="0">
      <selection activeCell="K3" sqref="K3"/>
    </sheetView>
  </sheetViews>
  <sheetFormatPr defaultColWidth="11.42578125" defaultRowHeight="15"/>
  <cols>
    <col min="2" max="2" width="44.85546875" customWidth="1"/>
    <col min="3" max="3" width="15.42578125" customWidth="1"/>
    <col min="4" max="5" width="15.5703125" customWidth="1"/>
    <col min="6" max="6" width="14.5703125" customWidth="1"/>
    <col min="7" max="7" width="14.42578125" customWidth="1"/>
    <col min="8" max="9" width="11.42578125" customWidth="1"/>
    <col min="11" max="11" width="25.5703125" bestFit="1" customWidth="1"/>
    <col min="12" max="12" width="10.7109375" bestFit="1" customWidth="1"/>
  </cols>
  <sheetData>
    <row r="3" spans="2:12">
      <c r="B3" s="856" t="s">
        <v>383</v>
      </c>
      <c r="C3" s="856"/>
      <c r="D3" s="856"/>
      <c r="E3" s="856"/>
      <c r="F3" s="856"/>
      <c r="G3" s="856"/>
      <c r="H3" s="856"/>
      <c r="I3" s="856"/>
      <c r="K3" s="719" t="s">
        <v>1183</v>
      </c>
      <c r="L3" s="720">
        <v>4489239338399.999</v>
      </c>
    </row>
    <row r="4" spans="2:12" ht="15.75" thickBot="1">
      <c r="B4" s="857" t="s">
        <v>330</v>
      </c>
      <c r="C4" s="857"/>
      <c r="D4" s="857"/>
      <c r="E4" s="857"/>
      <c r="F4" s="857"/>
      <c r="G4" s="857"/>
      <c r="H4" s="857"/>
      <c r="I4" s="857"/>
    </row>
    <row r="5" spans="2:12" ht="15.75" thickBot="1">
      <c r="B5" s="865" t="s">
        <v>558</v>
      </c>
      <c r="C5" s="865"/>
      <c r="D5" s="865"/>
      <c r="E5" s="865"/>
      <c r="F5" s="865"/>
      <c r="G5" s="865"/>
      <c r="H5" s="865"/>
      <c r="I5" s="865"/>
    </row>
    <row r="6" spans="2:12" ht="15.75" thickBot="1">
      <c r="B6" s="866" t="s">
        <v>0</v>
      </c>
      <c r="C6" s="866" t="s">
        <v>380</v>
      </c>
      <c r="D6" s="869" t="s">
        <v>381</v>
      </c>
      <c r="E6" s="869" t="s">
        <v>382</v>
      </c>
      <c r="F6" s="871" t="s">
        <v>290</v>
      </c>
      <c r="G6" s="872"/>
      <c r="H6" s="872"/>
      <c r="I6" s="873"/>
    </row>
    <row r="7" spans="2:12" ht="26.25" thickBot="1">
      <c r="B7" s="867"/>
      <c r="C7" s="868"/>
      <c r="D7" s="870"/>
      <c r="E7" s="870"/>
      <c r="F7" s="272" t="s">
        <v>342</v>
      </c>
      <c r="G7" s="273" t="s">
        <v>13</v>
      </c>
      <c r="H7" s="273" t="s">
        <v>14</v>
      </c>
      <c r="I7" s="273" t="s">
        <v>333</v>
      </c>
    </row>
    <row r="8" spans="2:12" ht="15.75" thickBot="1">
      <c r="B8" s="868"/>
      <c r="C8" s="274">
        <v>1</v>
      </c>
      <c r="D8" s="275">
        <v>2</v>
      </c>
      <c r="E8" s="275">
        <v>3</v>
      </c>
      <c r="F8" s="275">
        <v>4</v>
      </c>
      <c r="G8" s="275">
        <v>5</v>
      </c>
      <c r="H8" s="275" t="s">
        <v>343</v>
      </c>
      <c r="I8" s="275">
        <v>7</v>
      </c>
    </row>
    <row r="9" spans="2:12">
      <c r="B9" s="276" t="s">
        <v>63</v>
      </c>
      <c r="C9" s="770">
        <v>165745873028</v>
      </c>
      <c r="D9" s="770">
        <v>167984644339</v>
      </c>
      <c r="E9" s="770">
        <v>167260052863</v>
      </c>
      <c r="F9" s="770">
        <v>65256720664.559975</v>
      </c>
      <c r="G9" s="770">
        <v>78178904068.099991</v>
      </c>
      <c r="H9" s="277">
        <v>0.47167934042552584</v>
      </c>
      <c r="I9" s="277">
        <v>1.6882854372412732E-2</v>
      </c>
    </row>
    <row r="10" spans="2:12">
      <c r="B10" s="278" t="s">
        <v>68</v>
      </c>
      <c r="C10" s="771">
        <v>82639750289</v>
      </c>
      <c r="D10" s="771">
        <v>84185953600.000015</v>
      </c>
      <c r="E10" s="771">
        <v>82267227746</v>
      </c>
      <c r="F10" s="771">
        <v>31445040822.019951</v>
      </c>
      <c r="G10" s="771">
        <v>38752474765.420044</v>
      </c>
      <c r="H10" s="279">
        <v>0.46893262176977202</v>
      </c>
      <c r="I10" s="279">
        <v>8.3686564276378248E-3</v>
      </c>
    </row>
    <row r="11" spans="2:12">
      <c r="B11" s="278" t="s">
        <v>69</v>
      </c>
      <c r="C11" s="771">
        <v>10210395233</v>
      </c>
      <c r="D11" s="771">
        <v>10210395233</v>
      </c>
      <c r="E11" s="771">
        <v>10145045232.999998</v>
      </c>
      <c r="F11" s="771">
        <v>4352692278.0999966</v>
      </c>
      <c r="G11" s="771">
        <v>4659691634.1300001</v>
      </c>
      <c r="H11" s="279">
        <v>0.45636741064340736</v>
      </c>
      <c r="I11" s="279">
        <v>1.0062675630607447E-3</v>
      </c>
    </row>
    <row r="12" spans="2:12">
      <c r="B12" s="278" t="s">
        <v>70</v>
      </c>
      <c r="C12" s="771">
        <v>30554710992</v>
      </c>
      <c r="D12" s="771">
        <v>30837028992</v>
      </c>
      <c r="E12" s="771">
        <v>31061119301</v>
      </c>
      <c r="F12" s="771">
        <v>11294186018.610022</v>
      </c>
      <c r="G12" s="771">
        <v>12627486965.119999</v>
      </c>
      <c r="H12" s="279">
        <v>0.41327463278661664</v>
      </c>
      <c r="I12" s="279">
        <v>2.7269251988484948E-3</v>
      </c>
    </row>
    <row r="13" spans="2:12">
      <c r="B13" s="278" t="s">
        <v>71</v>
      </c>
      <c r="C13" s="771">
        <v>42341016514</v>
      </c>
      <c r="D13" s="771">
        <v>42751266514</v>
      </c>
      <c r="E13" s="771">
        <v>43786660583.000008</v>
      </c>
      <c r="F13" s="771">
        <v>18164801545.830002</v>
      </c>
      <c r="G13" s="771">
        <v>22139250703.429996</v>
      </c>
      <c r="H13" s="279">
        <v>0.52287952737529775</v>
      </c>
      <c r="I13" s="279">
        <v>4.7810051828656797E-3</v>
      </c>
    </row>
    <row r="14" spans="2:12">
      <c r="B14" s="280" t="s">
        <v>64</v>
      </c>
      <c r="C14" s="772">
        <v>117031607460</v>
      </c>
      <c r="D14" s="772">
        <v>117480729960</v>
      </c>
      <c r="E14" s="772">
        <v>126453048103.00002</v>
      </c>
      <c r="F14" s="772">
        <v>47244430260.889992</v>
      </c>
      <c r="G14" s="772">
        <v>47706997924.050026</v>
      </c>
      <c r="H14" s="281">
        <v>0.40764199483763996</v>
      </c>
      <c r="I14" s="281">
        <v>1.0302399452864418E-2</v>
      </c>
    </row>
    <row r="15" spans="2:12">
      <c r="B15" s="278" t="s">
        <v>84</v>
      </c>
      <c r="C15" s="771">
        <v>8526479400</v>
      </c>
      <c r="D15" s="771">
        <v>8526479400</v>
      </c>
      <c r="E15" s="771">
        <v>8293997443</v>
      </c>
      <c r="F15" s="771">
        <v>3085762535.1100006</v>
      </c>
      <c r="G15" s="771">
        <v>3425927457.5700011</v>
      </c>
      <c r="H15" s="279">
        <v>0.40179859668340973</v>
      </c>
      <c r="I15" s="279">
        <v>7.398342947634802E-4</v>
      </c>
    </row>
    <row r="16" spans="2:12">
      <c r="B16" s="278" t="s">
        <v>72</v>
      </c>
      <c r="C16" s="771">
        <v>13017780057</v>
      </c>
      <c r="D16" s="771">
        <v>13392542557</v>
      </c>
      <c r="E16" s="771">
        <v>13302236446</v>
      </c>
      <c r="F16" s="771">
        <v>5197531128.739996</v>
      </c>
      <c r="G16" s="771">
        <v>5662880182.5700006</v>
      </c>
      <c r="H16" s="279">
        <v>0.4350112045044825</v>
      </c>
      <c r="I16" s="279">
        <v>1.2229076704307769E-3</v>
      </c>
    </row>
    <row r="17" spans="2:9">
      <c r="B17" s="278" t="s">
        <v>73</v>
      </c>
      <c r="C17" s="771">
        <v>9541446341</v>
      </c>
      <c r="D17" s="771">
        <v>9591446341</v>
      </c>
      <c r="E17" s="771">
        <v>10249296247</v>
      </c>
      <c r="F17" s="771">
        <v>3816555057.7400012</v>
      </c>
      <c r="G17" s="771">
        <v>3421623472.3600001</v>
      </c>
      <c r="H17" s="279">
        <v>0.35860637371685872</v>
      </c>
      <c r="I17" s="279">
        <v>7.3890484254887547E-4</v>
      </c>
    </row>
    <row r="18" spans="2:9">
      <c r="B18" s="278" t="s">
        <v>85</v>
      </c>
      <c r="C18" s="771">
        <v>33617495963</v>
      </c>
      <c r="D18" s="771">
        <v>33617495963</v>
      </c>
      <c r="E18" s="771">
        <v>40466853511</v>
      </c>
      <c r="F18" s="771">
        <v>15350696905.529991</v>
      </c>
      <c r="G18" s="771">
        <v>18033417902.920006</v>
      </c>
      <c r="H18" s="279">
        <v>0.53642954022417078</v>
      </c>
      <c r="I18" s="279">
        <v>3.8943442853414047E-3</v>
      </c>
    </row>
    <row r="19" spans="2:9">
      <c r="B19" s="278" t="s">
        <v>74</v>
      </c>
      <c r="C19" s="771">
        <v>210848821</v>
      </c>
      <c r="D19" s="771">
        <v>210848821</v>
      </c>
      <c r="E19" s="771">
        <v>207598195.99999997</v>
      </c>
      <c r="F19" s="771">
        <v>165686969.03999999</v>
      </c>
      <c r="G19" s="771">
        <v>67670587.60999997</v>
      </c>
      <c r="H19" s="279">
        <v>0.32094363766919032</v>
      </c>
      <c r="I19" s="279">
        <v>1.4613567298411386E-5</v>
      </c>
    </row>
    <row r="20" spans="2:9">
      <c r="B20" s="278" t="s">
        <v>75</v>
      </c>
      <c r="C20" s="771">
        <v>40823865484</v>
      </c>
      <c r="D20" s="771">
        <v>40848325484</v>
      </c>
      <c r="E20" s="771">
        <v>42687325484</v>
      </c>
      <c r="F20" s="771">
        <v>16463507198.450006</v>
      </c>
      <c r="G20" s="771">
        <v>13697684158.900003</v>
      </c>
      <c r="H20" s="279">
        <v>0.33553128780194769</v>
      </c>
      <c r="I20" s="279">
        <v>2.9580359260673612E-3</v>
      </c>
    </row>
    <row r="21" spans="2:9">
      <c r="B21" s="278" t="s">
        <v>86</v>
      </c>
      <c r="C21" s="771">
        <v>1512285527</v>
      </c>
      <c r="D21" s="771">
        <v>1512285527</v>
      </c>
      <c r="E21" s="771">
        <v>1512285527</v>
      </c>
      <c r="F21" s="771">
        <v>455891048.47000015</v>
      </c>
      <c r="G21" s="771">
        <v>387015507.45000005</v>
      </c>
      <c r="H21" s="279">
        <v>0.25591431018832994</v>
      </c>
      <c r="I21" s="279">
        <v>8.3576593072374116E-5</v>
      </c>
    </row>
    <row r="22" spans="2:9">
      <c r="B22" s="278" t="s">
        <v>76</v>
      </c>
      <c r="C22" s="771">
        <v>313858704</v>
      </c>
      <c r="D22" s="771">
        <v>313858704</v>
      </c>
      <c r="E22" s="771">
        <v>313858704</v>
      </c>
      <c r="F22" s="771">
        <v>371211201.99000001</v>
      </c>
      <c r="G22" s="771">
        <v>157179622.01999998</v>
      </c>
      <c r="H22" s="279">
        <v>0.50079739709879123</v>
      </c>
      <c r="I22" s="279">
        <v>3.394318071487683E-5</v>
      </c>
    </row>
    <row r="23" spans="2:9">
      <c r="B23" s="278" t="s">
        <v>77</v>
      </c>
      <c r="C23" s="771">
        <v>9467547163</v>
      </c>
      <c r="D23" s="771">
        <v>9467547163</v>
      </c>
      <c r="E23" s="771">
        <v>9419596544.9999981</v>
      </c>
      <c r="F23" s="771">
        <v>2337588215.8200021</v>
      </c>
      <c r="G23" s="771">
        <v>2853599032.6500006</v>
      </c>
      <c r="H23" s="279">
        <v>0.30140848347733767</v>
      </c>
      <c r="I23" s="279">
        <v>6.1623909262685408E-4</v>
      </c>
    </row>
    <row r="24" spans="2:9">
      <c r="B24" s="280" t="s">
        <v>65</v>
      </c>
      <c r="C24" s="772">
        <v>8024257113</v>
      </c>
      <c r="D24" s="772">
        <v>8024257113</v>
      </c>
      <c r="E24" s="772">
        <v>8022554612.999999</v>
      </c>
      <c r="F24" s="772">
        <v>1666460257.750001</v>
      </c>
      <c r="G24" s="772">
        <v>2105735829.1800001</v>
      </c>
      <c r="H24" s="281">
        <v>0.26242128081470917</v>
      </c>
      <c r="I24" s="281">
        <v>4.5473688553948188E-4</v>
      </c>
    </row>
    <row r="25" spans="2:9">
      <c r="B25" s="278" t="s">
        <v>87</v>
      </c>
      <c r="C25" s="771">
        <v>1797762699</v>
      </c>
      <c r="D25" s="771">
        <v>1797762699</v>
      </c>
      <c r="E25" s="771">
        <v>1797762699</v>
      </c>
      <c r="F25" s="771">
        <v>124199401.70999999</v>
      </c>
      <c r="G25" s="771">
        <v>622670896.63000047</v>
      </c>
      <c r="H25" s="279">
        <v>0.34635878082038263</v>
      </c>
      <c r="I25" s="279">
        <v>1.3446673620017463E-4</v>
      </c>
    </row>
    <row r="26" spans="2:9" ht="26.25">
      <c r="B26" s="282" t="s">
        <v>88</v>
      </c>
      <c r="C26" s="771">
        <v>6226494414</v>
      </c>
      <c r="D26" s="771">
        <v>6226494414</v>
      </c>
      <c r="E26" s="771">
        <v>6224791913.999999</v>
      </c>
      <c r="F26" s="771">
        <v>1542260856.0400009</v>
      </c>
      <c r="G26" s="771">
        <v>1483064932.5500002</v>
      </c>
      <c r="H26" s="279">
        <v>0.23818618213410642</v>
      </c>
      <c r="I26" s="279">
        <v>3.2027014933930735E-4</v>
      </c>
    </row>
    <row r="27" spans="2:9">
      <c r="B27" s="280" t="s">
        <v>66</v>
      </c>
      <c r="C27" s="772">
        <v>403121855829</v>
      </c>
      <c r="D27" s="772">
        <v>446062441349</v>
      </c>
      <c r="E27" s="772">
        <v>560174283162</v>
      </c>
      <c r="F27" s="772">
        <v>164783231234.94</v>
      </c>
      <c r="G27" s="772">
        <v>198959993384.83005</v>
      </c>
      <c r="H27" s="281">
        <v>0.49354801906157814</v>
      </c>
      <c r="I27" s="281">
        <v>4.296571606230655E-2</v>
      </c>
    </row>
    <row r="28" spans="2:9">
      <c r="B28" s="278" t="s">
        <v>78</v>
      </c>
      <c r="C28" s="771">
        <v>17498546040</v>
      </c>
      <c r="D28" s="771">
        <v>17498546040</v>
      </c>
      <c r="E28" s="771">
        <v>17498546040</v>
      </c>
      <c r="F28" s="771">
        <v>7422485575.7699966</v>
      </c>
      <c r="G28" s="771">
        <v>8121678293.0100002</v>
      </c>
      <c r="H28" s="279">
        <v>0.46413446434032984</v>
      </c>
      <c r="I28" s="279">
        <v>1.7538888977138083E-3</v>
      </c>
    </row>
    <row r="29" spans="2:9">
      <c r="B29" s="278" t="s">
        <v>79</v>
      </c>
      <c r="C29" s="771">
        <v>87035165912</v>
      </c>
      <c r="D29" s="771">
        <v>91725051432</v>
      </c>
      <c r="E29" s="771">
        <v>109192781431.99998</v>
      </c>
      <c r="F29" s="771">
        <v>32712554957.410019</v>
      </c>
      <c r="G29" s="771">
        <v>38612133581.690002</v>
      </c>
      <c r="H29" s="279">
        <v>0.44363830616155975</v>
      </c>
      <c r="I29" s="279">
        <v>8.3383495335260533E-3</v>
      </c>
    </row>
    <row r="30" spans="2:9" ht="26.25">
      <c r="B30" s="282" t="s">
        <v>80</v>
      </c>
      <c r="C30" s="771">
        <v>6938515350</v>
      </c>
      <c r="D30" s="771">
        <v>6938515350</v>
      </c>
      <c r="E30" s="771">
        <v>6419120225</v>
      </c>
      <c r="F30" s="771">
        <v>2891068140.6999989</v>
      </c>
      <c r="G30" s="771">
        <v>2485582540.4200006</v>
      </c>
      <c r="H30" s="279">
        <v>0.35822973864574653</v>
      </c>
      <c r="I30" s="279">
        <v>5.3676536606306021E-4</v>
      </c>
    </row>
    <row r="31" spans="2:9">
      <c r="B31" s="278" t="s">
        <v>81</v>
      </c>
      <c r="C31" s="771">
        <v>200758240108</v>
      </c>
      <c r="D31" s="771">
        <v>200909540108</v>
      </c>
      <c r="E31" s="771">
        <v>209815329321</v>
      </c>
      <c r="F31" s="771">
        <v>93346994121.269974</v>
      </c>
      <c r="G31" s="771">
        <v>96053562825.850021</v>
      </c>
      <c r="H31" s="279">
        <v>0.47845389944730038</v>
      </c>
      <c r="I31" s="279">
        <v>2.0742914376589764E-2</v>
      </c>
    </row>
    <row r="32" spans="2:9">
      <c r="B32" s="278" t="s">
        <v>82</v>
      </c>
      <c r="C32" s="771">
        <v>90891388419</v>
      </c>
      <c r="D32" s="771">
        <v>128990788418.99998</v>
      </c>
      <c r="E32" s="771">
        <v>217248506143.99997</v>
      </c>
      <c r="F32" s="771">
        <v>28410128439.790012</v>
      </c>
      <c r="G32" s="771">
        <v>53687036143.859985</v>
      </c>
      <c r="H32" s="279">
        <v>0.59067241768129053</v>
      </c>
      <c r="I32" s="279">
        <v>1.1593797888413854E-2</v>
      </c>
    </row>
    <row r="33" spans="2:10">
      <c r="B33" s="280" t="s">
        <v>67</v>
      </c>
      <c r="C33" s="772">
        <v>167150779513</v>
      </c>
      <c r="D33" s="772">
        <v>167150779513</v>
      </c>
      <c r="E33" s="772">
        <v>167150779513</v>
      </c>
      <c r="F33" s="772">
        <v>75242548855.560043</v>
      </c>
      <c r="G33" s="772">
        <v>75252709901.039993</v>
      </c>
      <c r="H33" s="281">
        <v>0.45020854895377427</v>
      </c>
      <c r="I33" s="281">
        <v>1.625093824904467E-2</v>
      </c>
    </row>
    <row r="34" spans="2:10" ht="15.75" thickBot="1">
      <c r="B34" s="278" t="s">
        <v>83</v>
      </c>
      <c r="C34" s="771">
        <v>167150779513</v>
      </c>
      <c r="D34" s="771">
        <v>167150779513</v>
      </c>
      <c r="E34" s="771">
        <v>167150779513</v>
      </c>
      <c r="F34" s="771">
        <v>75242548855.560043</v>
      </c>
      <c r="G34" s="771">
        <v>75252709901.039993</v>
      </c>
      <c r="H34" s="279">
        <v>0.45020854895377427</v>
      </c>
      <c r="I34" s="279">
        <v>1.625093824904467E-2</v>
      </c>
    </row>
    <row r="35" spans="2:10" ht="15.75" thickBot="1">
      <c r="B35" s="283" t="s">
        <v>18</v>
      </c>
      <c r="C35" s="773">
        <v>861074372943</v>
      </c>
      <c r="D35" s="773">
        <v>906702852274.00012</v>
      </c>
      <c r="E35" s="773">
        <v>1029060600000</v>
      </c>
      <c r="F35" s="773">
        <v>354193391273.70001</v>
      </c>
      <c r="G35" s="773">
        <v>402204341107.19995</v>
      </c>
      <c r="H35" s="284">
        <v>0.46709593705888214</v>
      </c>
      <c r="I35" s="284">
        <v>8.6856645022167833E-2</v>
      </c>
    </row>
    <row r="36" spans="2:10">
      <c r="B36" s="234" t="s">
        <v>337</v>
      </c>
      <c r="C36" s="234"/>
      <c r="D36" s="234"/>
      <c r="E36" s="234"/>
      <c r="F36" s="234"/>
      <c r="G36" s="234"/>
      <c r="H36" s="234"/>
      <c r="I36" s="234"/>
      <c r="J36" s="234"/>
    </row>
    <row r="37" spans="2:10">
      <c r="B37" s="855" t="s">
        <v>338</v>
      </c>
      <c r="C37" s="855"/>
      <c r="D37" s="855"/>
      <c r="E37" s="855"/>
      <c r="F37" s="855"/>
      <c r="G37" s="855"/>
      <c r="H37" s="855"/>
      <c r="I37" s="855"/>
      <c r="J37" s="855"/>
    </row>
    <row r="38" spans="2:10">
      <c r="B38" s="855"/>
      <c r="C38" s="855"/>
      <c r="D38" s="855"/>
      <c r="E38" s="855"/>
      <c r="F38" s="855"/>
      <c r="G38" s="855"/>
      <c r="H38" s="855"/>
      <c r="I38" s="855"/>
      <c r="J38" s="855"/>
    </row>
    <row r="39" spans="2:10">
      <c r="B39" s="234" t="s">
        <v>328</v>
      </c>
      <c r="C39" s="234"/>
      <c r="D39" s="234"/>
      <c r="E39" s="234"/>
      <c r="F39" s="234"/>
      <c r="G39" s="234"/>
      <c r="H39" s="234"/>
      <c r="I39" s="234"/>
      <c r="J39" s="234"/>
    </row>
    <row r="40" spans="2:10">
      <c r="B40" s="234" t="s">
        <v>339</v>
      </c>
      <c r="C40" s="234"/>
      <c r="D40" s="234"/>
      <c r="E40" s="234"/>
      <c r="F40" s="234"/>
      <c r="G40" s="234"/>
      <c r="H40" s="235"/>
      <c r="I40" s="235"/>
      <c r="J40" s="235"/>
    </row>
    <row r="41" spans="2:10">
      <c r="B41" s="855" t="s">
        <v>1</v>
      </c>
      <c r="C41" s="855"/>
      <c r="D41" s="855"/>
      <c r="E41" s="855"/>
      <c r="F41" s="855"/>
      <c r="G41" s="855"/>
      <c r="H41" s="855"/>
      <c r="I41" s="855"/>
      <c r="J41" s="1"/>
    </row>
    <row r="42" spans="2:10">
      <c r="B42" s="855" t="s">
        <v>1</v>
      </c>
      <c r="C42" s="855"/>
      <c r="D42" s="855"/>
      <c r="E42" s="855"/>
      <c r="F42" s="855"/>
      <c r="G42" s="855"/>
      <c r="H42" s="855"/>
      <c r="I42" s="855"/>
    </row>
  </sheetData>
  <mergeCells count="11">
    <mergeCell ref="B42:I42"/>
    <mergeCell ref="B37:J38"/>
    <mergeCell ref="B41:I41"/>
    <mergeCell ref="B3:I3"/>
    <mergeCell ref="B4:I4"/>
    <mergeCell ref="B5:I5"/>
    <mergeCell ref="B6:B8"/>
    <mergeCell ref="C6:C7"/>
    <mergeCell ref="D6:D7"/>
    <mergeCell ref="E6:E7"/>
    <mergeCell ref="F6:I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M29"/>
  <sheetViews>
    <sheetView showGridLines="0" workbookViewId="0">
      <selection activeCell="L4" sqref="L4"/>
    </sheetView>
  </sheetViews>
  <sheetFormatPr defaultColWidth="11.42578125" defaultRowHeight="15"/>
  <cols>
    <col min="1" max="1" width="11.42578125" style="1"/>
    <col min="2" max="2" width="28.140625" style="1" customWidth="1"/>
    <col min="3" max="3" width="14.42578125" style="1" customWidth="1"/>
    <col min="4" max="4" width="14.7109375" style="1" customWidth="1"/>
    <col min="5" max="5" width="14" style="1" customWidth="1"/>
    <col min="6" max="6" width="7.7109375" style="1" bestFit="1" customWidth="1"/>
    <col min="7" max="8" width="14.85546875" style="1" bestFit="1" customWidth="1"/>
    <col min="9" max="9" width="8.140625" style="1" bestFit="1" customWidth="1"/>
    <col min="10" max="10" width="10.5703125" style="1" bestFit="1" customWidth="1"/>
    <col min="11" max="11" width="16.28515625" style="1" bestFit="1" customWidth="1"/>
    <col min="12" max="12" width="25.5703125" style="1" bestFit="1" customWidth="1"/>
    <col min="13" max="13" width="10.7109375" style="1" bestFit="1" customWidth="1"/>
    <col min="14" max="16384" width="11.42578125" style="1"/>
  </cols>
  <sheetData>
    <row r="4" spans="2:13">
      <c r="B4" s="856" t="s">
        <v>384</v>
      </c>
      <c r="C4" s="856"/>
      <c r="D4" s="856"/>
      <c r="E4" s="856"/>
      <c r="F4" s="856"/>
      <c r="G4" s="856"/>
      <c r="H4" s="856"/>
      <c r="I4" s="856"/>
      <c r="J4" s="856"/>
      <c r="L4" s="719" t="s">
        <v>1183</v>
      </c>
      <c r="M4" s="720">
        <v>4489239338399.999</v>
      </c>
    </row>
    <row r="5" spans="2:13" ht="15.75" thickBot="1">
      <c r="B5" s="874" t="s">
        <v>330</v>
      </c>
      <c r="C5" s="874"/>
      <c r="D5" s="874"/>
      <c r="E5" s="874"/>
      <c r="F5" s="874"/>
      <c r="G5" s="874"/>
      <c r="H5" s="874"/>
      <c r="I5" s="874"/>
      <c r="J5" s="874"/>
    </row>
    <row r="6" spans="2:13" ht="15" customHeight="1">
      <c r="B6" s="875" t="s">
        <v>0</v>
      </c>
      <c r="C6" s="859" t="s">
        <v>287</v>
      </c>
      <c r="D6" s="875" t="s">
        <v>340</v>
      </c>
      <c r="E6" s="875" t="s">
        <v>341</v>
      </c>
      <c r="F6" s="875" t="s">
        <v>349</v>
      </c>
      <c r="G6" s="875" t="s">
        <v>350</v>
      </c>
      <c r="H6" s="875" t="s">
        <v>351</v>
      </c>
      <c r="I6" s="875" t="s">
        <v>349</v>
      </c>
      <c r="J6" s="875" t="s">
        <v>352</v>
      </c>
    </row>
    <row r="7" spans="2:13" ht="23.25" customHeight="1" thickBot="1">
      <c r="B7" s="876"/>
      <c r="C7" s="861"/>
      <c r="D7" s="877"/>
      <c r="E7" s="877"/>
      <c r="F7" s="877"/>
      <c r="G7" s="877"/>
      <c r="H7" s="877"/>
      <c r="I7" s="877"/>
      <c r="J7" s="877"/>
    </row>
    <row r="8" spans="2:13" ht="15.75" thickBot="1">
      <c r="B8" s="877"/>
      <c r="C8" s="257" t="s">
        <v>353</v>
      </c>
      <c r="D8" s="257" t="s">
        <v>354</v>
      </c>
      <c r="E8" s="257" t="s">
        <v>355</v>
      </c>
      <c r="F8" s="257" t="s">
        <v>356</v>
      </c>
      <c r="G8" s="257" t="s">
        <v>357</v>
      </c>
      <c r="H8" s="257" t="s">
        <v>358</v>
      </c>
      <c r="I8" s="257" t="s">
        <v>359</v>
      </c>
      <c r="J8" s="257" t="s">
        <v>360</v>
      </c>
    </row>
    <row r="9" spans="2:13" ht="15.75" thickBot="1">
      <c r="B9" s="258" t="s">
        <v>361</v>
      </c>
      <c r="C9" s="259">
        <v>750823351176</v>
      </c>
      <c r="D9" s="259">
        <v>673107785091</v>
      </c>
      <c r="E9" s="259">
        <v>610362603732</v>
      </c>
      <c r="F9" s="260">
        <f>E9/$M$4</f>
        <v>0.13596125261379763</v>
      </c>
      <c r="G9" s="259">
        <v>333629157152.07019</v>
      </c>
      <c r="H9" s="259">
        <v>285430830285.07025</v>
      </c>
      <c r="I9" s="260">
        <f t="shared" ref="I9:I15" si="0">H9/$M$4</f>
        <v>6.3581112248472835E-2</v>
      </c>
      <c r="J9" s="260">
        <f t="shared" ref="J9:J15" si="1">H9/E9</f>
        <v>0.46764141272717641</v>
      </c>
    </row>
    <row r="10" spans="2:13">
      <c r="B10" s="261" t="s">
        <v>362</v>
      </c>
      <c r="C10" s="262">
        <v>738501386179</v>
      </c>
      <c r="D10" s="262">
        <v>660622747593</v>
      </c>
      <c r="E10" s="262">
        <v>599712147453.5</v>
      </c>
      <c r="F10" s="263">
        <f t="shared" ref="F10:F23" si="2">E10/$M$4</f>
        <v>0.13358881143263843</v>
      </c>
      <c r="G10" s="262">
        <v>333320781107.88019</v>
      </c>
      <c r="H10" s="262">
        <v>280134117329.25024</v>
      </c>
      <c r="I10" s="263">
        <f t="shared" si="0"/>
        <v>6.2401243554346182E-2</v>
      </c>
      <c r="J10" s="263">
        <f t="shared" si="1"/>
        <v>0.46711429561458245</v>
      </c>
    </row>
    <row r="11" spans="2:13" ht="15.75" thickBot="1">
      <c r="B11" s="261" t="s">
        <v>363</v>
      </c>
      <c r="C11" s="262">
        <v>12321964997</v>
      </c>
      <c r="D11" s="262">
        <v>12485037498</v>
      </c>
      <c r="E11" s="262">
        <v>10650456278.5</v>
      </c>
      <c r="F11" s="263">
        <f t="shared" si="2"/>
        <v>2.3724411811591913E-3</v>
      </c>
      <c r="G11" s="262">
        <v>308376044.19</v>
      </c>
      <c r="H11" s="262">
        <v>5296712955.8200006</v>
      </c>
      <c r="I11" s="263">
        <f t="shared" si="0"/>
        <v>1.1798686941266517E-3</v>
      </c>
      <c r="J11" s="263">
        <f t="shared" si="1"/>
        <v>0.49732263269437921</v>
      </c>
    </row>
    <row r="12" spans="2:13" ht="15.75" thickBot="1">
      <c r="B12" s="258" t="s">
        <v>364</v>
      </c>
      <c r="C12" s="259">
        <v>861074372943</v>
      </c>
      <c r="D12" s="259">
        <v>906702870379.98999</v>
      </c>
      <c r="E12" s="259">
        <f>E13+E15</f>
        <v>1029060636360.25</v>
      </c>
      <c r="F12" s="260">
        <f t="shared" si="2"/>
        <v>0.22922828541527829</v>
      </c>
      <c r="G12" s="259">
        <v>354192921606.72003</v>
      </c>
      <c r="H12" s="259">
        <v>402342778527.0401</v>
      </c>
      <c r="I12" s="260">
        <f t="shared" si="0"/>
        <v>8.9623820027924447E-2</v>
      </c>
      <c r="J12" s="260">
        <f t="shared" si="1"/>
        <v>0.39098063254086934</v>
      </c>
      <c r="L12" s="180"/>
    </row>
    <row r="13" spans="2:13">
      <c r="B13" s="261" t="s">
        <v>365</v>
      </c>
      <c r="C13" s="262">
        <v>723274350010</v>
      </c>
      <c r="D13" s="262">
        <v>776409870380.41003</v>
      </c>
      <c r="E13" s="262">
        <v>887976771454.67004</v>
      </c>
      <c r="F13" s="263">
        <f t="shared" si="2"/>
        <v>0.19780116507914949</v>
      </c>
      <c r="G13" s="262">
        <v>305710459339.47998</v>
      </c>
      <c r="H13" s="262">
        <v>345306274720.19006</v>
      </c>
      <c r="I13" s="263">
        <f t="shared" si="0"/>
        <v>7.691866008713627E-2</v>
      </c>
      <c r="J13" s="263">
        <f t="shared" si="1"/>
        <v>0.38886858960794052</v>
      </c>
      <c r="L13" s="180"/>
    </row>
    <row r="14" spans="2:13">
      <c r="B14" s="264" t="s">
        <v>366</v>
      </c>
      <c r="C14" s="262">
        <v>149993489759</v>
      </c>
      <c r="D14" s="262">
        <v>162830851208</v>
      </c>
      <c r="E14" s="262">
        <v>162830851208</v>
      </c>
      <c r="F14" s="263">
        <f t="shared" si="2"/>
        <v>3.6271367805048735E-2</v>
      </c>
      <c r="G14" s="262">
        <v>70242548855.559982</v>
      </c>
      <c r="H14" s="262">
        <v>75268679098.039993</v>
      </c>
      <c r="I14" s="263">
        <f t="shared" si="0"/>
        <v>1.6766466081281902E-2</v>
      </c>
      <c r="J14" s="263">
        <f t="shared" si="1"/>
        <v>0.46225072545921808</v>
      </c>
    </row>
    <row r="15" spans="2:13" ht="15.75" thickBot="1">
      <c r="B15" s="261" t="s">
        <v>367</v>
      </c>
      <c r="C15" s="262">
        <v>137800022933</v>
      </c>
      <c r="D15" s="262">
        <v>130292999999.57999</v>
      </c>
      <c r="E15" s="262">
        <v>141083864905.58002</v>
      </c>
      <c r="F15" s="263">
        <f t="shared" si="2"/>
        <v>3.1427120336128801E-2</v>
      </c>
      <c r="G15" s="262">
        <v>48482462267.240028</v>
      </c>
      <c r="H15" s="262">
        <v>57036503806.850014</v>
      </c>
      <c r="I15" s="263">
        <f t="shared" si="0"/>
        <v>1.2705159940788162E-2</v>
      </c>
      <c r="J15" s="263">
        <f t="shared" si="1"/>
        <v>0.40427375479840688</v>
      </c>
    </row>
    <row r="16" spans="2:13" ht="15.75" thickBot="1">
      <c r="B16" s="258" t="s">
        <v>368</v>
      </c>
      <c r="C16" s="259"/>
      <c r="D16" s="259"/>
      <c r="E16" s="259"/>
      <c r="F16" s="260"/>
      <c r="G16" s="259"/>
      <c r="H16" s="259"/>
      <c r="I16" s="260"/>
      <c r="J16" s="260"/>
    </row>
    <row r="17" spans="2:12">
      <c r="B17" s="265" t="s">
        <v>369</v>
      </c>
      <c r="C17" s="266">
        <v>39742467992</v>
      </c>
      <c r="D17" s="266">
        <v>-70764234080.98999</v>
      </c>
      <c r="E17" s="266">
        <f>E9-(E12-E14)</f>
        <v>-255867181420.25</v>
      </c>
      <c r="F17" s="267">
        <f t="shared" si="2"/>
        <v>-5.6995664996431918E-2</v>
      </c>
      <c r="G17" s="266">
        <v>49678784400.910141</v>
      </c>
      <c r="H17" s="266">
        <v>-41643269143.929855</v>
      </c>
      <c r="I17" s="267">
        <f t="shared" ref="I17:I23" si="3">H17/$M$4</f>
        <v>-9.2762416981697054E-3</v>
      </c>
      <c r="J17" s="267">
        <f t="shared" ref="J17:J23" si="4">H17/E17</f>
        <v>0.16275346026316956</v>
      </c>
    </row>
    <row r="18" spans="2:12">
      <c r="B18" s="265" t="s">
        <v>370</v>
      </c>
      <c r="C18" s="266">
        <v>15227036169</v>
      </c>
      <c r="D18" s="266">
        <v>-115787122787.41003</v>
      </c>
      <c r="E18" s="266">
        <f>E10-E13</f>
        <v>-288264624001.17004</v>
      </c>
      <c r="F18" s="267">
        <f t="shared" si="2"/>
        <v>-6.4212353646511053E-2</v>
      </c>
      <c r="G18" s="266">
        <v>27610321768.400208</v>
      </c>
      <c r="H18" s="266">
        <v>-65172157390.939819</v>
      </c>
      <c r="I18" s="267">
        <f t="shared" si="3"/>
        <v>-1.4517416532790097E-2</v>
      </c>
      <c r="J18" s="267">
        <f t="shared" si="4"/>
        <v>0.2260844792064228</v>
      </c>
    </row>
    <row r="19" spans="2:12" ht="15.75" thickBot="1">
      <c r="B19" s="265" t="s">
        <v>371</v>
      </c>
      <c r="C19" s="266">
        <v>-125478057936</v>
      </c>
      <c r="D19" s="266">
        <v>-117807962501.57999</v>
      </c>
      <c r="E19" s="266">
        <f>E11-E15</f>
        <v>-130433408627.08002</v>
      </c>
      <c r="F19" s="267">
        <f t="shared" si="2"/>
        <v>-2.905467915496961E-2</v>
      </c>
      <c r="G19" s="266">
        <v>-48174086223.050026</v>
      </c>
      <c r="H19" s="266">
        <v>-51739790851.030014</v>
      </c>
      <c r="I19" s="267">
        <f t="shared" si="3"/>
        <v>-1.1525291246661509E-2</v>
      </c>
      <c r="J19" s="267">
        <f t="shared" si="4"/>
        <v>0.39667590838600553</v>
      </c>
    </row>
    <row r="20" spans="2:12" ht="15.75" thickBot="1">
      <c r="B20" s="239" t="s">
        <v>372</v>
      </c>
      <c r="C20" s="268">
        <v>-110251021767</v>
      </c>
      <c r="D20" s="268">
        <v>-233595085288.98999</v>
      </c>
      <c r="E20" s="268">
        <f>E9-E12</f>
        <v>-418698032628.25</v>
      </c>
      <c r="F20" s="269">
        <f t="shared" si="2"/>
        <v>-9.3267032801480645E-2</v>
      </c>
      <c r="G20" s="268">
        <v>-20563764454.649841</v>
      </c>
      <c r="H20" s="268">
        <v>-116911948241.96985</v>
      </c>
      <c r="I20" s="269">
        <f t="shared" si="3"/>
        <v>-2.6042707779451609E-2</v>
      </c>
      <c r="J20" s="269">
        <f t="shared" si="4"/>
        <v>0.2792273646668233</v>
      </c>
      <c r="K20" s="180"/>
    </row>
    <row r="21" spans="2:12" ht="15.75" thickBot="1">
      <c r="B21" s="258" t="s">
        <v>373</v>
      </c>
      <c r="C21" s="259">
        <v>246295821767</v>
      </c>
      <c r="D21" s="259">
        <v>397204470575</v>
      </c>
      <c r="E21" s="259">
        <v>599525417914</v>
      </c>
      <c r="F21" s="260">
        <f t="shared" si="2"/>
        <v>0.13354721651523166</v>
      </c>
      <c r="G21" s="259">
        <v>194054760140.87</v>
      </c>
      <c r="H21" s="259">
        <v>214218974819.10001</v>
      </c>
      <c r="I21" s="260">
        <f t="shared" si="3"/>
        <v>4.7718323455538766E-2</v>
      </c>
      <c r="J21" s="260">
        <f t="shared" si="4"/>
        <v>0.35731424960172253</v>
      </c>
      <c r="K21" s="180"/>
      <c r="L21" s="153"/>
    </row>
    <row r="22" spans="2:12" ht="15.75" thickBot="1">
      <c r="B22" s="258" t="s">
        <v>374</v>
      </c>
      <c r="C22" s="259">
        <v>136044800000</v>
      </c>
      <c r="D22" s="259">
        <v>163609385286</v>
      </c>
      <c r="E22" s="259">
        <v>180827385286</v>
      </c>
      <c r="F22" s="260">
        <f t="shared" si="2"/>
        <v>4.0280183713806698E-2</v>
      </c>
      <c r="G22" s="259">
        <v>91913354897.740005</v>
      </c>
      <c r="H22" s="259">
        <v>106059808377.54999</v>
      </c>
      <c r="I22" s="260">
        <f t="shared" si="3"/>
        <v>2.3625340593970326E-2</v>
      </c>
      <c r="J22" s="260">
        <f t="shared" si="4"/>
        <v>0.58652514501497544</v>
      </c>
    </row>
    <row r="23" spans="2:12" ht="15.75" thickBot="1">
      <c r="B23" s="239" t="s">
        <v>375</v>
      </c>
      <c r="C23" s="270">
        <v>110251021767</v>
      </c>
      <c r="D23" s="270">
        <f>D21-D22</f>
        <v>233595085289</v>
      </c>
      <c r="E23" s="270">
        <f>E21-E22</f>
        <v>418698032628</v>
      </c>
      <c r="F23" s="269">
        <f t="shared" si="2"/>
        <v>9.3267032801424968E-2</v>
      </c>
      <c r="G23" s="270">
        <v>102141405243.12999</v>
      </c>
      <c r="H23" s="270">
        <v>108159166441.55002</v>
      </c>
      <c r="I23" s="269">
        <f t="shared" si="3"/>
        <v>2.409298286156844E-2</v>
      </c>
      <c r="J23" s="269">
        <f t="shared" si="4"/>
        <v>0.25832260486794795</v>
      </c>
      <c r="K23" s="180"/>
      <c r="L23" s="180"/>
    </row>
    <row r="24" spans="2:12">
      <c r="B24" s="878" t="s">
        <v>20</v>
      </c>
      <c r="C24" s="878"/>
      <c r="D24" s="878"/>
      <c r="E24" s="878"/>
      <c r="F24" s="878"/>
      <c r="G24" s="878"/>
      <c r="H24" s="878"/>
      <c r="I24" s="878"/>
      <c r="J24" s="878"/>
      <c r="K24" s="153"/>
    </row>
    <row r="25" spans="2:12">
      <c r="B25" s="271" t="s">
        <v>376</v>
      </c>
      <c r="C25" s="271"/>
      <c r="D25" s="271"/>
      <c r="E25" s="271"/>
      <c r="F25" s="271"/>
      <c r="G25" s="271"/>
      <c r="H25" s="271"/>
      <c r="I25" s="271"/>
      <c r="J25" s="271"/>
    </row>
    <row r="26" spans="2:12" ht="15" customHeight="1">
      <c r="B26" s="879" t="s">
        <v>338</v>
      </c>
      <c r="C26" s="879"/>
      <c r="D26" s="879"/>
      <c r="E26" s="879"/>
      <c r="F26" s="879"/>
      <c r="G26" s="879"/>
      <c r="H26" s="879"/>
      <c r="I26" s="879"/>
      <c r="J26" s="879"/>
    </row>
    <row r="27" spans="2:12">
      <c r="B27" s="879" t="s">
        <v>328</v>
      </c>
      <c r="C27" s="879"/>
      <c r="D27" s="879"/>
      <c r="E27" s="879"/>
      <c r="F27" s="879"/>
      <c r="G27" s="879"/>
      <c r="H27" s="879"/>
      <c r="I27" s="879"/>
      <c r="J27" s="879"/>
    </row>
    <row r="28" spans="2:12">
      <c r="B28" s="879" t="s">
        <v>329</v>
      </c>
      <c r="C28" s="879"/>
      <c r="D28" s="879"/>
      <c r="E28" s="879"/>
      <c r="F28" s="879"/>
      <c r="G28" s="879"/>
      <c r="H28" s="879"/>
      <c r="I28" s="879"/>
      <c r="J28" s="879"/>
    </row>
    <row r="29" spans="2:12">
      <c r="B29" s="855" t="s">
        <v>1</v>
      </c>
      <c r="C29" s="855"/>
      <c r="D29" s="855"/>
      <c r="E29" s="855"/>
      <c r="F29" s="855"/>
      <c r="G29" s="855"/>
      <c r="H29" s="855"/>
      <c r="I29" s="855"/>
      <c r="J29" s="855"/>
    </row>
  </sheetData>
  <mergeCells count="16">
    <mergeCell ref="B29:J29"/>
    <mergeCell ref="B4:J4"/>
    <mergeCell ref="B5:J5"/>
    <mergeCell ref="B6:B8"/>
    <mergeCell ref="C6:C7"/>
    <mergeCell ref="D6:D7"/>
    <mergeCell ref="E6:E7"/>
    <mergeCell ref="F6:F7"/>
    <mergeCell ref="G6:G7"/>
    <mergeCell ref="H6:H7"/>
    <mergeCell ref="I6:I7"/>
    <mergeCell ref="J6:J7"/>
    <mergeCell ref="B24:J24"/>
    <mergeCell ref="B26:J26"/>
    <mergeCell ref="B27:J27"/>
    <mergeCell ref="B28:J28"/>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4"/>
  <sheetViews>
    <sheetView showGridLines="0" workbookViewId="0">
      <selection activeCell="B17" sqref="B17"/>
    </sheetView>
  </sheetViews>
  <sheetFormatPr defaultColWidth="11.42578125" defaultRowHeight="15"/>
  <sheetData>
    <row r="3" spans="2:11">
      <c r="B3" s="775" t="s">
        <v>385</v>
      </c>
      <c r="C3" s="775"/>
      <c r="D3" s="775"/>
      <c r="E3" s="775"/>
      <c r="F3" s="775"/>
      <c r="G3" s="775"/>
      <c r="H3" s="775"/>
      <c r="I3" s="775"/>
      <c r="J3" s="775"/>
      <c r="K3" s="775"/>
    </row>
    <row r="4" spans="2:11">
      <c r="B4" s="880" t="s">
        <v>386</v>
      </c>
      <c r="C4" s="880"/>
      <c r="D4" s="880"/>
      <c r="E4" s="880"/>
      <c r="F4" s="880"/>
      <c r="G4" s="880"/>
      <c r="H4" s="880"/>
      <c r="I4" s="880"/>
      <c r="J4" s="880"/>
      <c r="K4" s="880"/>
    </row>
  </sheetData>
  <mergeCells count="2">
    <mergeCell ref="B3:K3"/>
    <mergeCell ref="B4:K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1"/>
  <sheetViews>
    <sheetView showGridLines="0" workbookViewId="0">
      <selection activeCell="B4" sqref="B4"/>
    </sheetView>
  </sheetViews>
  <sheetFormatPr defaultColWidth="11.42578125" defaultRowHeight="15"/>
  <sheetData>
    <row r="3" spans="2:9">
      <c r="B3" s="880" t="s">
        <v>388</v>
      </c>
      <c r="C3" s="880"/>
      <c r="D3" s="880"/>
      <c r="E3" s="880"/>
      <c r="F3" s="880"/>
      <c r="G3" s="880"/>
      <c r="H3" s="880"/>
      <c r="I3" s="880"/>
    </row>
    <row r="11" spans="2:9">
      <c r="B11" s="150" t="s">
        <v>387</v>
      </c>
    </row>
  </sheetData>
  <mergeCells count="1">
    <mergeCell ref="B3:I3"/>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4"/>
  <sheetViews>
    <sheetView showGridLines="0" zoomScale="70" zoomScaleNormal="70" workbookViewId="0">
      <selection activeCell="C18" sqref="C18"/>
    </sheetView>
  </sheetViews>
  <sheetFormatPr defaultColWidth="11.42578125" defaultRowHeight="15"/>
  <cols>
    <col min="2" max="2" width="29" customWidth="1"/>
    <col min="3" max="4" width="41.28515625" customWidth="1"/>
  </cols>
  <sheetData>
    <row r="3" spans="2:4">
      <c r="B3" s="880" t="s">
        <v>389</v>
      </c>
      <c r="C3" s="880"/>
      <c r="D3" s="880"/>
    </row>
    <row r="4" spans="2:4">
      <c r="B4" s="880" t="s">
        <v>390</v>
      </c>
      <c r="C4" s="880"/>
      <c r="D4" s="880"/>
    </row>
    <row r="5" spans="2:4" ht="15.75" thickBot="1"/>
    <row r="6" spans="2:4">
      <c r="B6" s="882"/>
      <c r="C6" s="884" t="s">
        <v>391</v>
      </c>
      <c r="D6" s="884" t="s">
        <v>392</v>
      </c>
    </row>
    <row r="7" spans="2:4" ht="32.450000000000003" customHeight="1" thickBot="1">
      <c r="B7" s="883"/>
      <c r="C7" s="885"/>
      <c r="D7" s="885"/>
    </row>
    <row r="8" spans="2:4" ht="18" thickBot="1">
      <c r="B8" s="285" t="s">
        <v>393</v>
      </c>
      <c r="C8" s="286" t="s">
        <v>394</v>
      </c>
      <c r="D8" s="286" t="s">
        <v>395</v>
      </c>
    </row>
    <row r="9" spans="2:4" ht="18" thickBot="1">
      <c r="B9" s="285" t="s">
        <v>396</v>
      </c>
      <c r="C9" s="286" t="s">
        <v>397</v>
      </c>
      <c r="D9" s="286" t="s">
        <v>398</v>
      </c>
    </row>
    <row r="10" spans="2:4" ht="18" thickBot="1">
      <c r="B10" s="285" t="s">
        <v>399</v>
      </c>
      <c r="C10" s="287" t="s">
        <v>400</v>
      </c>
      <c r="D10" s="287" t="s">
        <v>401</v>
      </c>
    </row>
    <row r="11" spans="2:4" ht="15.75" thickBot="1">
      <c r="B11" s="288"/>
      <c r="C11" s="289"/>
      <c r="D11" s="289"/>
    </row>
    <row r="12" spans="2:4" ht="18" thickBot="1">
      <c r="B12" s="285" t="s">
        <v>402</v>
      </c>
      <c r="C12" s="290" t="s">
        <v>403</v>
      </c>
      <c r="D12" s="290" t="s">
        <v>404</v>
      </c>
    </row>
    <row r="13" spans="2:4" ht="15.75" thickBot="1">
      <c r="B13" s="285"/>
      <c r="C13" s="290"/>
      <c r="D13" s="290"/>
    </row>
    <row r="14" spans="2:4" ht="15.75" thickBot="1">
      <c r="B14" s="285" t="s">
        <v>100</v>
      </c>
      <c r="C14" s="286" t="s">
        <v>405</v>
      </c>
      <c r="D14" s="286" t="s">
        <v>406</v>
      </c>
    </row>
    <row r="15" spans="2:4" ht="15.75" thickBot="1">
      <c r="B15" s="291" t="s">
        <v>407</v>
      </c>
      <c r="C15" s="292" t="s">
        <v>408</v>
      </c>
      <c r="D15" s="292" t="s">
        <v>409</v>
      </c>
    </row>
    <row r="16" spans="2:4" ht="15.75" thickBot="1">
      <c r="B16" s="293"/>
      <c r="C16" s="294"/>
      <c r="D16" s="294"/>
    </row>
    <row r="17" spans="2:4" ht="38.25">
      <c r="B17" s="886" t="s">
        <v>410</v>
      </c>
      <c r="C17" s="295" t="s">
        <v>411</v>
      </c>
      <c r="D17" s="295" t="s">
        <v>414</v>
      </c>
    </row>
    <row r="18" spans="2:4" ht="89.25">
      <c r="B18" s="887"/>
      <c r="C18" s="295" t="s">
        <v>412</v>
      </c>
      <c r="D18" s="295" t="s">
        <v>415</v>
      </c>
    </row>
    <row r="19" spans="2:4" ht="51">
      <c r="B19" s="887"/>
      <c r="C19" s="295" t="s">
        <v>413</v>
      </c>
      <c r="D19" s="295" t="s">
        <v>416</v>
      </c>
    </row>
    <row r="20" spans="2:4" ht="25.5">
      <c r="B20" s="887"/>
      <c r="C20" s="296"/>
      <c r="D20" s="295" t="s">
        <v>417</v>
      </c>
    </row>
    <row r="21" spans="2:4" ht="85.15" customHeight="1" thickBot="1">
      <c r="B21" s="888"/>
      <c r="C21" s="297"/>
      <c r="D21" s="298" t="s">
        <v>418</v>
      </c>
    </row>
    <row r="24" spans="2:4" ht="98.45" customHeight="1">
      <c r="B24" s="881" t="s">
        <v>423</v>
      </c>
      <c r="C24" s="881"/>
      <c r="D24" s="881"/>
    </row>
  </sheetData>
  <mergeCells count="7">
    <mergeCell ref="B3:D3"/>
    <mergeCell ref="B4:D4"/>
    <mergeCell ref="B24:D24"/>
    <mergeCell ref="B6:B7"/>
    <mergeCell ref="C6:C7"/>
    <mergeCell ref="D6:D7"/>
    <mergeCell ref="B17:B2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4"/>
  <sheetViews>
    <sheetView showGridLines="0" workbookViewId="0">
      <selection activeCell="H21" sqref="H21"/>
    </sheetView>
  </sheetViews>
  <sheetFormatPr defaultColWidth="11.42578125" defaultRowHeight="15"/>
  <sheetData>
    <row r="3" spans="3:7">
      <c r="C3" s="775" t="s">
        <v>419</v>
      </c>
      <c r="D3" s="775"/>
      <c r="E3" s="775"/>
      <c r="F3" s="775"/>
      <c r="G3" s="775"/>
    </row>
    <row r="4" spans="3:7">
      <c r="C4" s="880" t="s">
        <v>420</v>
      </c>
      <c r="D4" s="880"/>
      <c r="E4" s="880"/>
      <c r="F4" s="880"/>
      <c r="G4" s="880"/>
    </row>
  </sheetData>
  <mergeCells count="2">
    <mergeCell ref="C3:G3"/>
    <mergeCell ref="C4:G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9"/>
  <sheetViews>
    <sheetView showGridLines="0" topLeftCell="A6" workbookViewId="0">
      <selection activeCell="C22" sqref="C22"/>
    </sheetView>
  </sheetViews>
  <sheetFormatPr defaultColWidth="11.42578125" defaultRowHeight="15"/>
  <sheetData>
    <row r="3" spans="2:8" ht="28.15" customHeight="1">
      <c r="B3" s="777" t="s">
        <v>107</v>
      </c>
      <c r="C3" s="777"/>
      <c r="D3" s="777"/>
      <c r="E3" s="777"/>
      <c r="F3" s="777"/>
      <c r="G3" s="777"/>
      <c r="H3" s="777"/>
    </row>
    <row r="19" spans="2:8" ht="34.15" customHeight="1">
      <c r="B19" s="776" t="s">
        <v>863</v>
      </c>
      <c r="C19" s="776"/>
      <c r="D19" s="776"/>
      <c r="E19" s="776"/>
      <c r="F19" s="776"/>
      <c r="G19" s="776"/>
      <c r="H19" s="776"/>
    </row>
  </sheetData>
  <mergeCells count="2">
    <mergeCell ref="B3:H3"/>
    <mergeCell ref="B19:H19"/>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7"/>
  <sheetViews>
    <sheetView showGridLines="0" workbookViewId="0">
      <selection activeCell="G4" sqref="G4:H4"/>
    </sheetView>
  </sheetViews>
  <sheetFormatPr defaultColWidth="11.42578125" defaultRowHeight="15"/>
  <cols>
    <col min="3" max="3" width="35" customWidth="1"/>
    <col min="4" max="4" width="10" customWidth="1"/>
    <col min="5" max="5" width="11.85546875" customWidth="1"/>
    <col min="7" max="7" width="26.85546875" bestFit="1" customWidth="1"/>
  </cols>
  <sheetData>
    <row r="3" spans="3:8">
      <c r="C3" s="880" t="s">
        <v>421</v>
      </c>
      <c r="D3" s="880"/>
      <c r="E3" s="880"/>
      <c r="F3" s="734"/>
      <c r="G3" s="734"/>
    </row>
    <row r="4" spans="3:8">
      <c r="G4" s="721" t="s">
        <v>1182</v>
      </c>
      <c r="H4" s="722">
        <v>4902249357532.7988</v>
      </c>
    </row>
    <row r="5" spans="3:8">
      <c r="C5" s="889" t="s">
        <v>430</v>
      </c>
      <c r="D5" s="891" t="s">
        <v>429</v>
      </c>
      <c r="E5" s="891" t="s">
        <v>1105</v>
      </c>
    </row>
    <row r="6" spans="3:8">
      <c r="C6" s="890"/>
      <c r="D6" s="892"/>
      <c r="E6" s="892"/>
    </row>
    <row r="7" spans="3:8">
      <c r="C7" s="690" t="s">
        <v>1106</v>
      </c>
      <c r="D7" s="341">
        <v>501.6</v>
      </c>
      <c r="E7" s="691">
        <v>1.1173385114699057E-4</v>
      </c>
    </row>
    <row r="8" spans="3:8">
      <c r="C8" s="690" t="s">
        <v>1107</v>
      </c>
      <c r="D8" s="341">
        <v>3181.51333204</v>
      </c>
      <c r="E8" s="691">
        <v>7.0869764167528582E-4</v>
      </c>
    </row>
    <row r="9" spans="3:8">
      <c r="C9" s="690" t="s">
        <v>1108</v>
      </c>
      <c r="D9" s="341">
        <v>5981.0227792000005</v>
      </c>
      <c r="E9" s="691">
        <v>1.3323020512717159E-3</v>
      </c>
    </row>
    <row r="10" spans="3:8">
      <c r="C10" s="690" t="s">
        <v>1109</v>
      </c>
      <c r="D10" s="692">
        <v>1462.4328881899999</v>
      </c>
      <c r="E10" s="691">
        <v>3.2576407225176423E-4</v>
      </c>
    </row>
    <row r="11" spans="3:8" ht="25.5">
      <c r="C11" s="690" t="s">
        <v>1110</v>
      </c>
      <c r="D11" s="692">
        <v>6053.6356669300003</v>
      </c>
      <c r="E11" s="691">
        <v>1.3484769268478263E-3</v>
      </c>
    </row>
    <row r="12" spans="3:8" ht="38.25">
      <c r="C12" s="690" t="s">
        <v>1111</v>
      </c>
      <c r="D12" s="692">
        <v>12000</v>
      </c>
      <c r="E12" s="691">
        <v>2.673058639880157E-3</v>
      </c>
    </row>
    <row r="13" spans="3:8">
      <c r="C13" s="690" t="s">
        <v>1112</v>
      </c>
      <c r="D13" s="692">
        <v>4000</v>
      </c>
      <c r="E13" s="691">
        <v>8.910195466267191E-4</v>
      </c>
    </row>
    <row r="14" spans="3:8">
      <c r="C14" s="690" t="s">
        <v>1113</v>
      </c>
      <c r="D14" s="692">
        <v>1368.9990069400001</v>
      </c>
      <c r="E14" s="691">
        <v>3.0495121862402684E-4</v>
      </c>
    </row>
    <row r="15" spans="3:8" ht="25.5">
      <c r="C15" s="690" t="s">
        <v>1114</v>
      </c>
      <c r="D15" s="692">
        <v>500</v>
      </c>
      <c r="E15" s="691">
        <v>1.1137744332833989E-4</v>
      </c>
    </row>
    <row r="16" spans="3:8">
      <c r="C16" s="693" t="s">
        <v>263</v>
      </c>
      <c r="D16" s="694">
        <f>SUM(D7:D15)</f>
        <v>35049.203673300006</v>
      </c>
      <c r="E16" s="695">
        <v>7.8073813916528269E-3</v>
      </c>
    </row>
    <row r="17" spans="3:3">
      <c r="C17" s="207" t="s">
        <v>422</v>
      </c>
    </row>
  </sheetData>
  <mergeCells count="4">
    <mergeCell ref="C5:C6"/>
    <mergeCell ref="D5:D6"/>
    <mergeCell ref="E5:E6"/>
    <mergeCell ref="C3:E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20"/>
  <sheetViews>
    <sheetView showGridLines="0" zoomScaleNormal="100" workbookViewId="0">
      <selection activeCell="D12" sqref="D12"/>
    </sheetView>
  </sheetViews>
  <sheetFormatPr defaultColWidth="11.42578125" defaultRowHeight="15"/>
  <cols>
    <col min="2" max="2" width="7.28515625" customWidth="1"/>
    <col min="3" max="3" width="8.28515625" customWidth="1"/>
    <col min="4" max="4" width="8.5703125" customWidth="1"/>
    <col min="5" max="5" width="7.28515625" customWidth="1"/>
    <col min="6" max="7" width="7.7109375" customWidth="1"/>
    <col min="8" max="8" width="8.5703125" customWidth="1"/>
    <col min="9" max="9" width="7.85546875" customWidth="1"/>
    <col min="10" max="10" width="8.7109375" customWidth="1"/>
    <col min="11" max="11" width="8.140625" customWidth="1"/>
    <col min="12" max="12" width="9.85546875" customWidth="1"/>
  </cols>
  <sheetData>
    <row r="3" spans="2:12" ht="14.45" customHeight="1">
      <c r="B3" s="774" t="s">
        <v>425</v>
      </c>
      <c r="C3" s="774"/>
      <c r="D3" s="774"/>
      <c r="E3" s="774"/>
      <c r="F3" s="774"/>
      <c r="G3" s="774"/>
      <c r="H3" s="774"/>
      <c r="I3" s="774"/>
      <c r="J3" s="774"/>
      <c r="K3" s="774"/>
      <c r="L3" s="774"/>
    </row>
    <row r="4" spans="2:12">
      <c r="B4" s="893" t="s">
        <v>424</v>
      </c>
      <c r="C4" s="893"/>
      <c r="D4" s="893"/>
      <c r="E4" s="893"/>
      <c r="F4" s="893"/>
      <c r="G4" s="893"/>
      <c r="H4" s="893"/>
      <c r="I4" s="893"/>
      <c r="J4" s="893"/>
      <c r="K4" s="893"/>
      <c r="L4" s="893"/>
    </row>
    <row r="5" spans="2:12">
      <c r="B5" s="889" t="s">
        <v>1115</v>
      </c>
      <c r="C5" s="894" t="s">
        <v>1116</v>
      </c>
      <c r="D5" s="894"/>
      <c r="E5" s="894" t="s">
        <v>1117</v>
      </c>
      <c r="F5" s="894"/>
      <c r="G5" s="894" t="s">
        <v>1118</v>
      </c>
      <c r="H5" s="894"/>
      <c r="I5" s="894" t="s">
        <v>1119</v>
      </c>
      <c r="J5" s="894"/>
      <c r="K5" s="894" t="s">
        <v>263</v>
      </c>
      <c r="L5" s="894"/>
    </row>
    <row r="6" spans="2:12">
      <c r="B6" s="890"/>
      <c r="C6" s="696" t="s">
        <v>1120</v>
      </c>
      <c r="D6" s="696" t="s">
        <v>1121</v>
      </c>
      <c r="E6" s="696" t="s">
        <v>1120</v>
      </c>
      <c r="F6" s="696" t="s">
        <v>1121</v>
      </c>
      <c r="G6" s="696" t="s">
        <v>1120</v>
      </c>
      <c r="H6" s="696" t="s">
        <v>1121</v>
      </c>
      <c r="I6" s="696" t="s">
        <v>1120</v>
      </c>
      <c r="J6" s="696" t="s">
        <v>1121</v>
      </c>
      <c r="K6" s="696" t="s">
        <v>1120</v>
      </c>
      <c r="L6" s="696" t="s">
        <v>1121</v>
      </c>
    </row>
    <row r="7" spans="2:12">
      <c r="B7" s="697">
        <v>2013</v>
      </c>
      <c r="C7" s="698">
        <v>34</v>
      </c>
      <c r="D7" s="699">
        <v>1422.4</v>
      </c>
      <c r="E7" s="698">
        <v>81.14</v>
      </c>
      <c r="F7" s="699">
        <v>2633.6</v>
      </c>
      <c r="G7" s="698">
        <v>113.7</v>
      </c>
      <c r="H7" s="699">
        <v>3453.4</v>
      </c>
      <c r="I7" s="698">
        <v>62.1</v>
      </c>
      <c r="J7" s="699">
        <v>4835.1000000000004</v>
      </c>
      <c r="K7" s="698">
        <v>290.94</v>
      </c>
      <c r="L7" s="699">
        <v>12344.5</v>
      </c>
    </row>
    <row r="8" spans="2:12">
      <c r="B8" s="700" t="s">
        <v>1122</v>
      </c>
      <c r="C8" s="698">
        <v>46.2</v>
      </c>
      <c r="D8" s="699">
        <v>2004.6</v>
      </c>
      <c r="E8" s="698">
        <v>20.100000000000001</v>
      </c>
      <c r="F8" s="699">
        <v>872.7</v>
      </c>
      <c r="G8" s="698">
        <v>146</v>
      </c>
      <c r="H8" s="699">
        <v>6322.78</v>
      </c>
      <c r="I8" s="698">
        <v>110.2</v>
      </c>
      <c r="J8" s="699">
        <v>4791.8999999999996</v>
      </c>
      <c r="K8" s="698">
        <v>322.5</v>
      </c>
      <c r="L8" s="699">
        <v>13991.98</v>
      </c>
    </row>
    <row r="9" spans="2:12">
      <c r="B9" s="697">
        <v>2015</v>
      </c>
      <c r="C9" s="698">
        <v>40.700000000000003</v>
      </c>
      <c r="D9" s="699">
        <v>1814.6</v>
      </c>
      <c r="E9" s="698">
        <v>31.7</v>
      </c>
      <c r="F9" s="699">
        <v>1432.6</v>
      </c>
      <c r="G9" s="698">
        <v>44.9</v>
      </c>
      <c r="H9" s="699">
        <v>2004.9</v>
      </c>
      <c r="I9" s="698">
        <v>121.9</v>
      </c>
      <c r="J9" s="699">
        <v>5460.4</v>
      </c>
      <c r="K9" s="698">
        <v>239.20000000000002</v>
      </c>
      <c r="L9" s="699">
        <v>10712.5</v>
      </c>
    </row>
    <row r="10" spans="2:12">
      <c r="B10" s="697">
        <v>2016</v>
      </c>
      <c r="C10" s="698">
        <v>47</v>
      </c>
      <c r="D10" s="699">
        <v>2166.8000000000002</v>
      </c>
      <c r="E10" s="698">
        <v>0</v>
      </c>
      <c r="F10" s="699">
        <v>0</v>
      </c>
      <c r="G10" s="698">
        <v>57.9</v>
      </c>
      <c r="H10" s="699">
        <v>2661.8</v>
      </c>
      <c r="I10" s="698">
        <v>183.6</v>
      </c>
      <c r="J10" s="699">
        <v>8431</v>
      </c>
      <c r="K10" s="698">
        <v>288.5</v>
      </c>
      <c r="L10" s="699">
        <v>13258.8</v>
      </c>
    </row>
    <row r="11" spans="2:12">
      <c r="B11" s="697">
        <v>2017</v>
      </c>
      <c r="C11" s="698">
        <v>43.8</v>
      </c>
      <c r="D11" s="699">
        <v>2078.8000000000002</v>
      </c>
      <c r="E11" s="698">
        <v>0</v>
      </c>
      <c r="F11" s="699">
        <v>0</v>
      </c>
      <c r="G11" s="698">
        <v>132.30000000000001</v>
      </c>
      <c r="H11" s="699">
        <v>6221.8</v>
      </c>
      <c r="I11" s="698">
        <v>151.1</v>
      </c>
      <c r="J11" s="699">
        <v>7104.3</v>
      </c>
      <c r="K11" s="698">
        <v>327.20000000000005</v>
      </c>
      <c r="L11" s="699">
        <v>15404.900000000001</v>
      </c>
    </row>
    <row r="12" spans="2:12">
      <c r="B12" s="697">
        <v>2018</v>
      </c>
      <c r="C12" s="698">
        <v>43.8</v>
      </c>
      <c r="D12" s="699">
        <v>2157.6999999999998</v>
      </c>
      <c r="E12" s="698">
        <v>5.4</v>
      </c>
      <c r="F12" s="699">
        <v>264.60000000000002</v>
      </c>
      <c r="G12" s="698">
        <v>72.599999999999994</v>
      </c>
      <c r="H12" s="699">
        <v>3571</v>
      </c>
      <c r="I12" s="698">
        <v>51.5</v>
      </c>
      <c r="J12" s="699">
        <v>2551.6</v>
      </c>
      <c r="K12" s="698">
        <v>173.29999999999998</v>
      </c>
      <c r="L12" s="699">
        <v>8544.9</v>
      </c>
    </row>
    <row r="13" spans="2:12">
      <c r="B13" s="697">
        <v>2019</v>
      </c>
      <c r="C13" s="698">
        <v>43.687089690000001</v>
      </c>
      <c r="D13" s="699">
        <v>2229.2999999999997</v>
      </c>
      <c r="E13" s="698">
        <v>0</v>
      </c>
      <c r="F13" s="699">
        <v>0</v>
      </c>
      <c r="G13" s="698">
        <v>94.4</v>
      </c>
      <c r="H13" s="701">
        <v>4822.2</v>
      </c>
      <c r="I13" s="698">
        <v>60.3</v>
      </c>
      <c r="J13" s="699">
        <v>2913.8999999999996</v>
      </c>
      <c r="K13" s="698">
        <v>198.38708968999998</v>
      </c>
      <c r="L13" s="699">
        <v>9965.4</v>
      </c>
    </row>
    <row r="14" spans="2:12">
      <c r="B14" s="700" t="s">
        <v>1123</v>
      </c>
      <c r="C14" s="698">
        <v>95.8</v>
      </c>
      <c r="D14" s="699">
        <v>5481.7742900261328</v>
      </c>
      <c r="E14" s="698">
        <v>0</v>
      </c>
      <c r="F14" s="699">
        <v>0</v>
      </c>
      <c r="G14" s="698">
        <v>202.96199999999999</v>
      </c>
      <c r="H14" s="699">
        <v>11418.462</v>
      </c>
      <c r="I14" s="698">
        <v>96.391000000000005</v>
      </c>
      <c r="J14" s="699">
        <v>5263.1170000000002</v>
      </c>
      <c r="K14" s="698">
        <v>395.15300000000002</v>
      </c>
      <c r="L14" s="699">
        <v>22163.353290026134</v>
      </c>
    </row>
    <row r="15" spans="2:12">
      <c r="B15" s="700" t="s">
        <v>1124</v>
      </c>
      <c r="C15" s="698">
        <v>95</v>
      </c>
      <c r="D15" s="699">
        <v>5918.3670000000002</v>
      </c>
      <c r="E15" s="698">
        <v>0</v>
      </c>
      <c r="F15" s="699">
        <v>0</v>
      </c>
      <c r="G15" s="698">
        <v>123</v>
      </c>
      <c r="H15" s="699">
        <v>7662.7277999999997</v>
      </c>
      <c r="I15" s="698">
        <v>57</v>
      </c>
      <c r="J15" s="699">
        <v>3551.0201999999999</v>
      </c>
      <c r="K15" s="698">
        <v>275</v>
      </c>
      <c r="L15" s="699">
        <v>17132.114999999998</v>
      </c>
    </row>
    <row r="16" spans="2:12">
      <c r="B16" s="702" t="s">
        <v>263</v>
      </c>
      <c r="C16" s="703">
        <v>489.98708969</v>
      </c>
      <c r="D16" s="703">
        <v>25274.341290026132</v>
      </c>
      <c r="E16" s="703">
        <v>138.34</v>
      </c>
      <c r="F16" s="703">
        <v>5203.5</v>
      </c>
      <c r="G16" s="703">
        <v>987.76199999999994</v>
      </c>
      <c r="H16" s="703">
        <v>48139.069800000005</v>
      </c>
      <c r="I16" s="703">
        <v>894.09100000000001</v>
      </c>
      <c r="J16" s="703">
        <v>44902.337200000002</v>
      </c>
      <c r="K16" s="703">
        <v>2510.1800896900004</v>
      </c>
      <c r="L16" s="703">
        <v>123518.44829002611</v>
      </c>
    </row>
    <row r="17" spans="2:12">
      <c r="B17" s="895" t="s">
        <v>1125</v>
      </c>
      <c r="C17" s="895"/>
      <c r="D17" s="895"/>
      <c r="E17" s="895"/>
      <c r="F17" s="895"/>
      <c r="G17" s="895"/>
      <c r="H17" s="895"/>
      <c r="I17" s="895"/>
      <c r="J17" s="895"/>
      <c r="K17" s="895"/>
      <c r="L17" s="895"/>
    </row>
    <row r="18" spans="2:12">
      <c r="B18" s="896" t="s">
        <v>1126</v>
      </c>
      <c r="C18" s="896"/>
      <c r="D18" s="896"/>
      <c r="E18" s="896"/>
      <c r="F18" s="896"/>
      <c r="G18" s="896"/>
      <c r="H18" s="896"/>
      <c r="I18" s="896"/>
      <c r="J18" s="896"/>
      <c r="K18" s="896"/>
      <c r="L18" s="896"/>
    </row>
    <row r="19" spans="2:12">
      <c r="B19" s="704" t="s">
        <v>1127</v>
      </c>
      <c r="C19" s="704"/>
      <c r="D19" s="704"/>
      <c r="E19" s="704"/>
      <c r="F19" s="704"/>
      <c r="G19" s="704"/>
      <c r="H19" s="704"/>
      <c r="I19" s="704"/>
      <c r="J19" s="704"/>
      <c r="K19" s="704"/>
      <c r="L19" s="704"/>
    </row>
    <row r="20" spans="2:12">
      <c r="B20" s="897" t="s">
        <v>1128</v>
      </c>
      <c r="C20" s="897"/>
      <c r="D20" s="897"/>
      <c r="E20" s="897"/>
      <c r="F20" s="897"/>
      <c r="G20" s="897"/>
      <c r="H20" s="897"/>
      <c r="I20" s="897"/>
      <c r="J20" s="897"/>
      <c r="K20" s="897"/>
      <c r="L20" s="897"/>
    </row>
  </sheetData>
  <mergeCells count="11">
    <mergeCell ref="B18:L18"/>
    <mergeCell ref="B20:L20"/>
    <mergeCell ref="B5:B6"/>
    <mergeCell ref="C5:D5"/>
    <mergeCell ref="E5:F5"/>
    <mergeCell ref="G5:H5"/>
    <mergeCell ref="B3:L3"/>
    <mergeCell ref="B4:L4"/>
    <mergeCell ref="I5:J5"/>
    <mergeCell ref="K5:L5"/>
    <mergeCell ref="B17:L1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96"/>
  <sheetViews>
    <sheetView showGridLines="0" workbookViewId="0">
      <selection activeCell="M14" sqref="M14"/>
    </sheetView>
  </sheetViews>
  <sheetFormatPr defaultColWidth="11.42578125" defaultRowHeight="15"/>
  <cols>
    <col min="2" max="2" width="69.28515625" customWidth="1"/>
    <col min="3" max="3" width="13.7109375" customWidth="1"/>
    <col min="4" max="4" width="13" customWidth="1"/>
    <col min="5" max="5" width="13.85546875" customWidth="1"/>
    <col min="6" max="6" width="13.140625" customWidth="1"/>
    <col min="7" max="7" width="14" customWidth="1"/>
    <col min="8" max="8" width="7.85546875" bestFit="1" customWidth="1"/>
    <col min="9" max="9" width="11.7109375" customWidth="1"/>
    <col min="10" max="10" width="7.85546875" bestFit="1" customWidth="1"/>
    <col min="11" max="11" width="6.5703125" bestFit="1" customWidth="1"/>
    <col min="13" max="13" width="31.5703125" bestFit="1" customWidth="1"/>
  </cols>
  <sheetData>
    <row r="3" spans="2:11">
      <c r="B3" s="775" t="s">
        <v>428</v>
      </c>
      <c r="C3" s="775"/>
      <c r="D3" s="775"/>
      <c r="E3" s="775"/>
      <c r="F3" s="775"/>
      <c r="G3" s="775"/>
      <c r="H3" s="775"/>
      <c r="I3" s="775"/>
      <c r="J3" s="775"/>
      <c r="K3" s="775"/>
    </row>
    <row r="4" spans="2:11">
      <c r="B4" s="880" t="s">
        <v>427</v>
      </c>
      <c r="C4" s="880"/>
      <c r="D4" s="880"/>
      <c r="E4" s="880"/>
      <c r="F4" s="880"/>
      <c r="G4" s="880"/>
      <c r="H4" s="880"/>
      <c r="I4" s="880"/>
      <c r="J4" s="880"/>
      <c r="K4" s="880"/>
    </row>
    <row r="5" spans="2:11">
      <c r="B5" s="880" t="s">
        <v>426</v>
      </c>
      <c r="C5" s="880"/>
      <c r="D5" s="880"/>
      <c r="E5" s="880"/>
      <c r="F5" s="880"/>
      <c r="G5" s="880"/>
      <c r="H5" s="880"/>
      <c r="I5" s="880"/>
      <c r="J5" s="880"/>
      <c r="K5" s="880"/>
    </row>
    <row r="6" spans="2:11" ht="14.45" customHeight="1">
      <c r="B6" s="889" t="s">
        <v>430</v>
      </c>
      <c r="C6" s="891" t="s">
        <v>431</v>
      </c>
      <c r="D6" s="898"/>
      <c r="E6" s="891" t="s">
        <v>432</v>
      </c>
      <c r="F6" s="898"/>
      <c r="G6" s="891" t="s">
        <v>433</v>
      </c>
      <c r="H6" s="898"/>
      <c r="I6" s="900" t="s">
        <v>434</v>
      </c>
      <c r="J6" s="901"/>
      <c r="K6" s="901"/>
    </row>
    <row r="7" spans="2:11" ht="26.45" customHeight="1">
      <c r="B7" s="890"/>
      <c r="C7" s="892"/>
      <c r="D7" s="899"/>
      <c r="E7" s="892"/>
      <c r="F7" s="899"/>
      <c r="G7" s="892"/>
      <c r="H7" s="899"/>
      <c r="I7" s="315" t="s">
        <v>435</v>
      </c>
      <c r="J7" s="900" t="s">
        <v>436</v>
      </c>
      <c r="K7" s="901"/>
    </row>
    <row r="8" spans="2:11">
      <c r="B8" s="890"/>
      <c r="C8" s="299" t="s">
        <v>437</v>
      </c>
      <c r="D8" s="299" t="s">
        <v>349</v>
      </c>
      <c r="E8" s="299" t="s">
        <v>437</v>
      </c>
      <c r="F8" s="299" t="s">
        <v>349</v>
      </c>
      <c r="G8" s="299" t="s">
        <v>437</v>
      </c>
      <c r="H8" s="299" t="s">
        <v>349</v>
      </c>
      <c r="I8" s="413" t="s">
        <v>437</v>
      </c>
      <c r="J8" s="413" t="s">
        <v>437</v>
      </c>
      <c r="K8" s="413" t="s">
        <v>349</v>
      </c>
    </row>
    <row r="9" spans="2:11">
      <c r="B9" s="650" t="s">
        <v>438</v>
      </c>
      <c r="C9" s="651">
        <v>660222.60000000009</v>
      </c>
      <c r="D9" s="652">
        <v>0.14471472546427955</v>
      </c>
      <c r="E9" s="651">
        <v>601251.79042052035</v>
      </c>
      <c r="F9" s="653">
        <v>0.13393177442724885</v>
      </c>
      <c r="G9" s="754">
        <v>656616.38179077348</v>
      </c>
      <c r="H9" s="653">
        <v>0.13394185687062543</v>
      </c>
      <c r="I9" s="653">
        <v>-8.9319586423548314E-2</v>
      </c>
      <c r="J9" s="653">
        <v>9.2082206244293641E-2</v>
      </c>
      <c r="K9" s="653">
        <v>1.0082443376580041E-5</v>
      </c>
    </row>
    <row r="10" spans="2:11">
      <c r="B10" s="654" t="s">
        <v>439</v>
      </c>
      <c r="C10" s="655">
        <v>611746.9</v>
      </c>
      <c r="D10" s="656">
        <v>0.134089297590122</v>
      </c>
      <c r="E10" s="655">
        <v>538050.47069851635</v>
      </c>
      <c r="F10" s="653">
        <v>0.11985337161602126</v>
      </c>
      <c r="G10" s="754">
        <v>605936.35631941876</v>
      </c>
      <c r="H10" s="653">
        <v>0.12360374026840081</v>
      </c>
      <c r="I10" s="653">
        <v>-0.12046882346520049</v>
      </c>
      <c r="J10" s="653">
        <v>0.12617010730010247</v>
      </c>
      <c r="K10" s="653">
        <v>3.7503686523795432E-3</v>
      </c>
    </row>
    <row r="11" spans="2:11">
      <c r="B11" s="657" t="s">
        <v>440</v>
      </c>
      <c r="C11" s="658">
        <v>194280.79999999996</v>
      </c>
      <c r="D11" s="659">
        <v>4.2584565622231958E-2</v>
      </c>
      <c r="E11" s="658">
        <v>183084.02257176791</v>
      </c>
      <c r="F11" s="660">
        <v>4.0782860696623173E-2</v>
      </c>
      <c r="G11" s="755">
        <v>198305.46376977704</v>
      </c>
      <c r="H11" s="660">
        <v>4.0451933246737189E-2</v>
      </c>
      <c r="I11" s="660">
        <v>-5.7631929805889492E-2</v>
      </c>
      <c r="J11" s="660">
        <v>8.3139101840754126E-2</v>
      </c>
      <c r="K11" s="660">
        <v>-3.3092744988598433E-4</v>
      </c>
    </row>
    <row r="12" spans="2:11">
      <c r="B12" s="662" t="s">
        <v>441</v>
      </c>
      <c r="C12" s="663">
        <v>59447.7</v>
      </c>
      <c r="D12" s="664">
        <v>1.3030389424692297E-2</v>
      </c>
      <c r="E12" s="663">
        <v>56846.666931511871</v>
      </c>
      <c r="F12" s="665">
        <v>1.2662872849138956E-2</v>
      </c>
      <c r="G12" s="756">
        <v>56397.426780735506</v>
      </c>
      <c r="H12" s="665">
        <v>1.1504397811603603E-2</v>
      </c>
      <c r="I12" s="665">
        <v>-4.3753300270458317E-2</v>
      </c>
      <c r="J12" s="665">
        <v>-7.9026647475674006E-3</v>
      </c>
      <c r="K12" s="665">
        <v>-1.1584750375353524E-3</v>
      </c>
    </row>
    <row r="13" spans="2:11">
      <c r="B13" s="662" t="s">
        <v>442</v>
      </c>
      <c r="C13" s="663">
        <v>96181.4</v>
      </c>
      <c r="D13" s="664">
        <v>2.1082078825793087E-2</v>
      </c>
      <c r="E13" s="663">
        <v>89306.671740759455</v>
      </c>
      <c r="F13" s="665">
        <v>1.9893497541298183E-2</v>
      </c>
      <c r="G13" s="756">
        <v>106290.68176835544</v>
      </c>
      <c r="H13" s="665">
        <v>2.1682022683123844E-2</v>
      </c>
      <c r="I13" s="665">
        <v>-7.1476691535375281E-2</v>
      </c>
      <c r="J13" s="665">
        <v>0.19017627346921384</v>
      </c>
      <c r="K13" s="665">
        <v>1.7885251418256615E-3</v>
      </c>
    </row>
    <row r="14" spans="2:11">
      <c r="B14" s="662" t="s">
        <v>443</v>
      </c>
      <c r="C14" s="663">
        <v>36395.399999999994</v>
      </c>
      <c r="D14" s="664">
        <v>7.9775371505953294E-3</v>
      </c>
      <c r="E14" s="663">
        <v>35945.700957239707</v>
      </c>
      <c r="F14" s="665">
        <v>8.0070805425248373E-3</v>
      </c>
      <c r="G14" s="756">
        <v>34675.885520046038</v>
      </c>
      <c r="H14" s="665">
        <v>7.0734642387709334E-3</v>
      </c>
      <c r="I14" s="665">
        <v>-1.2355930770379997E-2</v>
      </c>
      <c r="J14" s="665">
        <v>-3.5325933376684326E-2</v>
      </c>
      <c r="K14" s="665">
        <v>-9.3361630375390393E-4</v>
      </c>
    </row>
    <row r="15" spans="2:11">
      <c r="B15" s="662" t="s">
        <v>444</v>
      </c>
      <c r="C15" s="663">
        <v>2256.3000000000002</v>
      </c>
      <c r="D15" s="664">
        <v>4.9456022115125118E-4</v>
      </c>
      <c r="E15" s="663">
        <v>984.98294225689153</v>
      </c>
      <c r="F15" s="665">
        <v>2.1940976366119686E-4</v>
      </c>
      <c r="G15" s="756">
        <v>941.46970064007701</v>
      </c>
      <c r="H15" s="665">
        <v>1.9204851323880825E-4</v>
      </c>
      <c r="I15" s="665">
        <v>-0.56345213745650335</v>
      </c>
      <c r="J15" s="665">
        <v>-4.4176644843323509E-2</v>
      </c>
      <c r="K15" s="665">
        <v>-2.7361250422388607E-5</v>
      </c>
    </row>
    <row r="16" spans="2:11">
      <c r="B16" s="654" t="s">
        <v>445</v>
      </c>
      <c r="C16" s="667">
        <v>29564.499999999993</v>
      </c>
      <c r="D16" s="659">
        <v>6.4802666570164249E-3</v>
      </c>
      <c r="E16" s="667">
        <v>24017.328574714804</v>
      </c>
      <c r="F16" s="668">
        <v>5.3499773044568336E-3</v>
      </c>
      <c r="G16" s="755">
        <v>29124.499700356242</v>
      </c>
      <c r="H16" s="668">
        <v>5.941048195682563E-3</v>
      </c>
      <c r="I16" s="668">
        <v>-0.18762946862910557</v>
      </c>
      <c r="J16" s="668">
        <v>0.2126452619305137</v>
      </c>
      <c r="K16" s="668">
        <v>5.9107089122572946E-4</v>
      </c>
    </row>
    <row r="17" spans="2:11">
      <c r="B17" s="669" t="s">
        <v>446</v>
      </c>
      <c r="C17" s="667">
        <v>27374.199999999993</v>
      </c>
      <c r="D17" s="659">
        <v>6.0001730292242057E-3</v>
      </c>
      <c r="E17" s="667">
        <v>23204.368414698904</v>
      </c>
      <c r="F17" s="668">
        <v>5.1688864561560948E-3</v>
      </c>
      <c r="G17" s="755">
        <v>27738.055427832922</v>
      </c>
      <c r="H17" s="668">
        <v>5.6582302132817067E-3</v>
      </c>
      <c r="I17" s="668">
        <v>-0.15232706655540951</v>
      </c>
      <c r="J17" s="668">
        <v>0.19538075469712579</v>
      </c>
      <c r="K17" s="668">
        <v>4.8934375712561193E-4</v>
      </c>
    </row>
    <row r="18" spans="2:11">
      <c r="B18" s="302" t="s">
        <v>447</v>
      </c>
      <c r="C18" s="663">
        <v>2904.3</v>
      </c>
      <c r="D18" s="664">
        <v>6.3659586503992316E-4</v>
      </c>
      <c r="E18" s="663">
        <v>3112.1327000894125</v>
      </c>
      <c r="F18" s="665">
        <v>6.93242766868964E-4</v>
      </c>
      <c r="G18" s="756">
        <v>4709.3404198921498</v>
      </c>
      <c r="H18" s="665">
        <v>9.6064889327911781E-4</v>
      </c>
      <c r="I18" s="665">
        <v>7.156034159329705E-2</v>
      </c>
      <c r="J18" s="665">
        <v>0.51321967079258823</v>
      </c>
      <c r="K18" s="665">
        <v>2.6740612641015381E-4</v>
      </c>
    </row>
    <row r="19" spans="2:11">
      <c r="B19" s="302" t="s">
        <v>448</v>
      </c>
      <c r="C19" s="663">
        <v>5154.9999999999991</v>
      </c>
      <c r="D19" s="664">
        <v>1.129928617663741E-3</v>
      </c>
      <c r="E19" s="663">
        <v>4283.7380320573138</v>
      </c>
      <c r="F19" s="665">
        <v>9.5422357979783553E-4</v>
      </c>
      <c r="G19" s="756">
        <v>4498.2967355053761</v>
      </c>
      <c r="H19" s="665">
        <v>9.1759851599415088E-4</v>
      </c>
      <c r="I19" s="665">
        <v>-0.16901299087152</v>
      </c>
      <c r="J19" s="665">
        <v>5.0086793786738193E-2</v>
      </c>
      <c r="K19" s="665">
        <v>-3.6625063803684649E-5</v>
      </c>
    </row>
    <row r="20" spans="2:11">
      <c r="B20" s="302" t="s">
        <v>449</v>
      </c>
      <c r="C20" s="663">
        <v>7525.9</v>
      </c>
      <c r="D20" s="664">
        <v>1.6496081054656741E-3</v>
      </c>
      <c r="E20" s="663">
        <v>5038.9805348888858</v>
      </c>
      <c r="F20" s="665">
        <v>1.1224575379143896E-3</v>
      </c>
      <c r="G20" s="756">
        <v>6836.9312957478551</v>
      </c>
      <c r="H20" s="665">
        <v>1.3946518826591762E-3</v>
      </c>
      <c r="I20" s="665">
        <v>-0.33044811452598544</v>
      </c>
      <c r="J20" s="665">
        <v>0.35680843543854168</v>
      </c>
      <c r="K20" s="665">
        <v>2.7219434474478666E-4</v>
      </c>
    </row>
    <row r="21" spans="2:11">
      <c r="B21" s="302" t="s">
        <v>450</v>
      </c>
      <c r="C21" s="663">
        <v>0</v>
      </c>
      <c r="D21" s="664">
        <v>0</v>
      </c>
      <c r="E21" s="663">
        <v>5.6144836999999992</v>
      </c>
      <c r="F21" s="666">
        <v>1.2506536802292762E-6</v>
      </c>
      <c r="G21" s="756">
        <v>0</v>
      </c>
      <c r="H21" s="666">
        <v>0</v>
      </c>
      <c r="I21" s="666">
        <v>0</v>
      </c>
      <c r="J21" s="666">
        <v>0</v>
      </c>
      <c r="K21" s="666">
        <v>-1.2506536802292762E-6</v>
      </c>
    </row>
    <row r="22" spans="2:11">
      <c r="B22" s="670" t="s">
        <v>451</v>
      </c>
      <c r="C22" s="663">
        <v>1422.2</v>
      </c>
      <c r="D22" s="664">
        <v>3.117331678062799E-4</v>
      </c>
      <c r="E22" s="663">
        <v>1022.2145099991908</v>
      </c>
      <c r="F22" s="665">
        <v>2.2770327731368325E-4</v>
      </c>
      <c r="G22" s="756">
        <v>1352.1713440845624</v>
      </c>
      <c r="H22" s="665">
        <v>2.7582671656773539E-4</v>
      </c>
      <c r="I22" s="665">
        <v>-0.28124419209732054</v>
      </c>
      <c r="J22" s="665">
        <v>0.32278629471384912</v>
      </c>
      <c r="K22" s="665">
        <v>4.8123439254052144E-5</v>
      </c>
    </row>
    <row r="23" spans="2:11">
      <c r="B23" s="302" t="s">
        <v>452</v>
      </c>
      <c r="C23" s="663">
        <v>8646.4999999999982</v>
      </c>
      <c r="D23" s="664">
        <v>1.8952333254373495E-3</v>
      </c>
      <c r="E23" s="663">
        <v>8613.5882517558075</v>
      </c>
      <c r="F23" s="665">
        <v>1.9187188747271738E-3</v>
      </c>
      <c r="G23" s="756">
        <v>9017.5061623944512</v>
      </c>
      <c r="H23" s="665">
        <v>1.8394629698993475E-3</v>
      </c>
      <c r="I23" s="665">
        <v>-3.8063665349206133E-3</v>
      </c>
      <c r="J23" s="665">
        <v>4.6893106430564435E-2</v>
      </c>
      <c r="K23" s="665">
        <v>-7.9255904827826244E-5</v>
      </c>
    </row>
    <row r="24" spans="2:11">
      <c r="B24" s="670" t="s">
        <v>453</v>
      </c>
      <c r="C24" s="663">
        <v>1720.3</v>
      </c>
      <c r="D24" s="664">
        <v>3.7707394781123842E-4</v>
      </c>
      <c r="E24" s="663">
        <v>1128.0999022082954</v>
      </c>
      <c r="F24" s="665">
        <v>2.5128976585382044E-4</v>
      </c>
      <c r="G24" s="756">
        <v>1323.8094702085298</v>
      </c>
      <c r="H24" s="665">
        <v>2.7004123488217984E-4</v>
      </c>
      <c r="I24" s="665">
        <v>-0.34424234016840349</v>
      </c>
      <c r="J24" s="665">
        <v>0.17348602514469325</v>
      </c>
      <c r="K24" s="665">
        <v>1.8751469028359402E-5</v>
      </c>
    </row>
    <row r="25" spans="2:11">
      <c r="B25" s="669" t="s">
        <v>454</v>
      </c>
      <c r="C25" s="658">
        <v>2190.3000000000002</v>
      </c>
      <c r="D25" s="659">
        <v>4.8009362779221975E-4</v>
      </c>
      <c r="E25" s="658">
        <v>812.96016001590112</v>
      </c>
      <c r="F25" s="660">
        <v>1.8109084830073835E-4</v>
      </c>
      <c r="G25" s="755">
        <v>1386.4442725233205</v>
      </c>
      <c r="H25" s="660">
        <v>2.8281798240085634E-4</v>
      </c>
      <c r="I25" s="660">
        <v>-0.62883615942295523</v>
      </c>
      <c r="J25" s="660">
        <v>0.70542708082546413</v>
      </c>
      <c r="K25" s="660">
        <v>1.01727134100118E-4</v>
      </c>
    </row>
    <row r="26" spans="2:11">
      <c r="B26" s="657" t="s">
        <v>455</v>
      </c>
      <c r="C26" s="658">
        <v>346896.60000000003</v>
      </c>
      <c r="D26" s="659">
        <v>7.603654620955419E-2</v>
      </c>
      <c r="E26" s="658">
        <v>299000.42297716549</v>
      </c>
      <c r="F26" s="660">
        <v>6.6603805330577817E-2</v>
      </c>
      <c r="G26" s="755">
        <v>341256.17700663483</v>
      </c>
      <c r="H26" s="660">
        <v>6.9612162115389009E-2</v>
      </c>
      <c r="I26" s="660">
        <v>-0.13807047120909954</v>
      </c>
      <c r="J26" s="660">
        <v>0.1413233921501722</v>
      </c>
      <c r="K26" s="660">
        <v>3.008356784811192E-3</v>
      </c>
    </row>
    <row r="27" spans="2:11">
      <c r="B27" s="671" t="s">
        <v>456</v>
      </c>
      <c r="C27" s="658">
        <v>214324</v>
      </c>
      <c r="D27" s="659">
        <v>4.6977850834561338E-2</v>
      </c>
      <c r="E27" s="658">
        <v>189418.33359486138</v>
      </c>
      <c r="F27" s="660">
        <v>4.2193859430620512E-2</v>
      </c>
      <c r="G27" s="755">
        <v>213263.36707244601</v>
      </c>
      <c r="H27" s="660">
        <v>4.3503165897659894E-2</v>
      </c>
      <c r="I27" s="660">
        <v>-0.1162056811422828</v>
      </c>
      <c r="J27" s="660">
        <v>0.12588556252736205</v>
      </c>
      <c r="K27" s="660">
        <v>1.3093064670393825E-3</v>
      </c>
    </row>
    <row r="28" spans="2:11">
      <c r="B28" s="309" t="s">
        <v>457</v>
      </c>
      <c r="C28" s="663">
        <v>120605.6</v>
      </c>
      <c r="D28" s="664">
        <v>2.6435638970030286E-2</v>
      </c>
      <c r="E28" s="663">
        <v>111633.82246796133</v>
      </c>
      <c r="F28" s="665">
        <v>2.4866979470902644E-2</v>
      </c>
      <c r="G28" s="756">
        <v>122819.3375294375</v>
      </c>
      <c r="H28" s="665">
        <v>2.5053669973093724E-2</v>
      </c>
      <c r="I28" s="665">
        <v>-7.4389394290469646E-2</v>
      </c>
      <c r="J28" s="665">
        <v>0.10019826262498888</v>
      </c>
      <c r="K28" s="665">
        <v>1.8669050219108016E-4</v>
      </c>
    </row>
    <row r="29" spans="2:11">
      <c r="B29" s="309" t="s">
        <v>458</v>
      </c>
      <c r="C29" s="663">
        <v>93718.400000000009</v>
      </c>
      <c r="D29" s="664">
        <v>2.0542211864531052E-2</v>
      </c>
      <c r="E29" s="663">
        <v>77784.511126900034</v>
      </c>
      <c r="F29" s="665">
        <v>1.7326879959717868E-2</v>
      </c>
      <c r="G29" s="756">
        <v>90444.02954300851</v>
      </c>
      <c r="H29" s="665">
        <v>1.844949592456617E-2</v>
      </c>
      <c r="I29" s="665">
        <v>-0.17001878897953837</v>
      </c>
      <c r="J29" s="665">
        <v>0.16275114714618888</v>
      </c>
      <c r="K29" s="665">
        <v>1.1226159648483024E-3</v>
      </c>
    </row>
    <row r="30" spans="2:11">
      <c r="B30" s="672" t="s">
        <v>459</v>
      </c>
      <c r="C30" s="658">
        <v>114491.40000000001</v>
      </c>
      <c r="D30" s="659">
        <v>2.5095462528881955E-2</v>
      </c>
      <c r="E30" s="658">
        <v>98671.54392172044</v>
      </c>
      <c r="F30" s="660">
        <v>2.1979568582522441E-2</v>
      </c>
      <c r="G30" s="755">
        <v>112350.0925340628</v>
      </c>
      <c r="H30" s="660">
        <v>2.2918069714553704E-2</v>
      </c>
      <c r="I30" s="660">
        <v>-0.13817506012049441</v>
      </c>
      <c r="J30" s="660">
        <v>0.13862708607452245</v>
      </c>
      <c r="K30" s="660">
        <v>9.3850113203126223E-4</v>
      </c>
    </row>
    <row r="31" spans="2:11">
      <c r="B31" s="309" t="s">
        <v>460</v>
      </c>
      <c r="C31" s="663">
        <v>40590.700000000004</v>
      </c>
      <c r="D31" s="664">
        <v>8.8971083493702471E-3</v>
      </c>
      <c r="E31" s="663">
        <v>32652.430013809844</v>
      </c>
      <c r="F31" s="665">
        <v>7.2734883467913819E-3</v>
      </c>
      <c r="G31" s="756">
        <v>40161.0379482547</v>
      </c>
      <c r="H31" s="665">
        <v>8.1923694653645521E-3</v>
      </c>
      <c r="I31" s="665">
        <v>-0.1955686890393652</v>
      </c>
      <c r="J31" s="665">
        <v>0.229955563223601</v>
      </c>
      <c r="K31" s="665">
        <v>9.1888111857317024E-4</v>
      </c>
    </row>
    <row r="32" spans="2:11">
      <c r="B32" s="309" t="s">
        <v>461</v>
      </c>
      <c r="C32" s="663">
        <v>20237.600000000002</v>
      </c>
      <c r="D32" s="664">
        <v>4.4358959054959712E-3</v>
      </c>
      <c r="E32" s="663">
        <v>13926.754234655149</v>
      </c>
      <c r="F32" s="665">
        <v>3.1022525610360434E-3</v>
      </c>
      <c r="G32" s="756">
        <v>16908.212060367365</v>
      </c>
      <c r="H32" s="665">
        <v>3.449072217100951E-3</v>
      </c>
      <c r="I32" s="665">
        <v>-0.31183765690323217</v>
      </c>
      <c r="J32" s="665">
        <v>0.21408131252098905</v>
      </c>
      <c r="K32" s="665">
        <v>3.4681965606490764E-4</v>
      </c>
    </row>
    <row r="33" spans="2:11">
      <c r="B33" s="309" t="s">
        <v>462</v>
      </c>
      <c r="C33" s="663">
        <v>30610.300000000003</v>
      </c>
      <c r="D33" s="664">
        <v>6.7094964045145344E-3</v>
      </c>
      <c r="E33" s="663">
        <v>28968.069979109034</v>
      </c>
      <c r="F33" s="665">
        <v>6.4527791448592015E-3</v>
      </c>
      <c r="G33" s="756">
        <v>30598.008801679811</v>
      </c>
      <c r="H33" s="665">
        <v>6.2416263576357848E-3</v>
      </c>
      <c r="I33" s="665">
        <v>-5.3649589219673444E-2</v>
      </c>
      <c r="J33" s="665">
        <v>5.6266738645213366E-2</v>
      </c>
      <c r="K33" s="665">
        <v>-2.111527872234167E-4</v>
      </c>
    </row>
    <row r="34" spans="2:11">
      <c r="B34" s="309" t="s">
        <v>463</v>
      </c>
      <c r="C34" s="663">
        <v>3922.7999999999993</v>
      </c>
      <c r="D34" s="664">
        <v>8.5984170346679412E-4</v>
      </c>
      <c r="E34" s="663">
        <v>3599.8642576746843</v>
      </c>
      <c r="F34" s="665">
        <v>8.018873546977571E-4</v>
      </c>
      <c r="G34" s="756">
        <v>3430.8950856350752</v>
      </c>
      <c r="H34" s="665">
        <v>6.998613973732609E-4</v>
      </c>
      <c r="I34" s="665">
        <v>-8.232276494476265E-2</v>
      </c>
      <c r="J34" s="665">
        <v>-4.6937650962637689E-2</v>
      </c>
      <c r="K34" s="665">
        <v>-1.0202595732449621E-4</v>
      </c>
    </row>
    <row r="35" spans="2:11">
      <c r="B35" s="309" t="s">
        <v>464</v>
      </c>
      <c r="C35" s="663">
        <v>7313</v>
      </c>
      <c r="D35" s="664">
        <v>1.6029423823423743E-3</v>
      </c>
      <c r="E35" s="663">
        <v>7614.2495427392232</v>
      </c>
      <c r="F35" s="665">
        <v>1.6961112938685518E-3</v>
      </c>
      <c r="G35" s="756">
        <v>8216.5924374275091</v>
      </c>
      <c r="H35" s="665">
        <v>1.6760861878235321E-3</v>
      </c>
      <c r="I35" s="665">
        <v>4.1193702001808274E-2</v>
      </c>
      <c r="J35" s="665">
        <v>7.9107322567680605E-2</v>
      </c>
      <c r="K35" s="665">
        <v>-2.0025106045019675E-5</v>
      </c>
    </row>
    <row r="36" spans="2:11">
      <c r="B36" s="309" t="s">
        <v>465</v>
      </c>
      <c r="C36" s="663">
        <v>6782.3</v>
      </c>
      <c r="D36" s="664">
        <v>1.4866178202872537E-3</v>
      </c>
      <c r="E36" s="663">
        <v>7102.4701018622272</v>
      </c>
      <c r="F36" s="665">
        <v>1.5821099225227775E-3</v>
      </c>
      <c r="G36" s="756">
        <v>7418.3492739768217</v>
      </c>
      <c r="H36" s="665">
        <v>1.5132541682274447E-3</v>
      </c>
      <c r="I36" s="665">
        <v>4.7206714810938299E-2</v>
      </c>
      <c r="J36" s="665">
        <v>4.4474551470730317E-2</v>
      </c>
      <c r="K36" s="665">
        <v>-6.8855754295332836E-5</v>
      </c>
    </row>
    <row r="37" spans="2:11">
      <c r="B37" s="309" t="s">
        <v>453</v>
      </c>
      <c r="C37" s="663">
        <v>5034.7</v>
      </c>
      <c r="D37" s="664">
        <v>1.1035599634047794E-3</v>
      </c>
      <c r="E37" s="663">
        <v>4807.7057918702794</v>
      </c>
      <c r="F37" s="665">
        <v>1.0709399587467271E-3</v>
      </c>
      <c r="G37" s="756">
        <v>5616.996926721521</v>
      </c>
      <c r="H37" s="665">
        <v>1.1457999210281787E-3</v>
      </c>
      <c r="I37" s="665">
        <v>-4.5085945166488672E-2</v>
      </c>
      <c r="J37" s="665">
        <v>0.16833208392654453</v>
      </c>
      <c r="K37" s="665">
        <v>7.4859962281451607E-5</v>
      </c>
    </row>
    <row r="38" spans="2:11">
      <c r="B38" s="671" t="s">
        <v>466</v>
      </c>
      <c r="C38" s="658">
        <v>16299.2</v>
      </c>
      <c r="D38" s="659">
        <v>3.5726348254170423E-3</v>
      </c>
      <c r="E38" s="658">
        <v>10128.742446489838</v>
      </c>
      <c r="F38" s="660">
        <v>2.2562268756425455E-3</v>
      </c>
      <c r="G38" s="755">
        <v>13826.000882479002</v>
      </c>
      <c r="H38" s="660">
        <v>2.8203381497177334E-3</v>
      </c>
      <c r="I38" s="660">
        <v>-0.37857425846116144</v>
      </c>
      <c r="J38" s="660">
        <v>0.36502640436577249</v>
      </c>
      <c r="K38" s="660">
        <v>5.6411127407518784E-4</v>
      </c>
    </row>
    <row r="39" spans="2:11">
      <c r="B39" s="309" t="s">
        <v>467</v>
      </c>
      <c r="C39" s="663">
        <v>11442</v>
      </c>
      <c r="D39" s="664">
        <v>2.5079812305157183E-3</v>
      </c>
      <c r="E39" s="663">
        <v>8631.6155347068288</v>
      </c>
      <c r="F39" s="665">
        <v>1.9227345400976564E-3</v>
      </c>
      <c r="G39" s="756">
        <v>9332.7677151294993</v>
      </c>
      <c r="H39" s="665">
        <v>1.903772540821238E-3</v>
      </c>
      <c r="I39" s="665">
        <v>-0.24562003716947833</v>
      </c>
      <c r="J39" s="665">
        <v>8.1230700974042502E-2</v>
      </c>
      <c r="K39" s="665">
        <v>-1.8961999276418404E-5</v>
      </c>
    </row>
    <row r="40" spans="2:11">
      <c r="B40" s="309" t="s">
        <v>468</v>
      </c>
      <c r="C40" s="663">
        <v>3406.6000000000004</v>
      </c>
      <c r="D40" s="664">
        <v>7.4669540813449107E-4</v>
      </c>
      <c r="E40" s="663">
        <v>538.73247693282497</v>
      </c>
      <c r="F40" s="665">
        <v>1.2000529183744379E-4</v>
      </c>
      <c r="G40" s="756">
        <v>3011.5552633705001</v>
      </c>
      <c r="H40" s="665">
        <v>6.1432110929709083E-4</v>
      </c>
      <c r="I40" s="665">
        <v>-0.84185625640438411</v>
      </c>
      <c r="J40" s="665">
        <v>4.5900755798429689</v>
      </c>
      <c r="K40" s="665">
        <v>4.9431581745964701E-4</v>
      </c>
    </row>
    <row r="41" spans="2:11">
      <c r="B41" s="309" t="s">
        <v>469</v>
      </c>
      <c r="C41" s="663">
        <v>182.1</v>
      </c>
      <c r="D41" s="664">
        <v>3.9914646222418483E-5</v>
      </c>
      <c r="E41" s="663">
        <v>137.72391943813352</v>
      </c>
      <c r="F41" s="665">
        <v>3.0678676064355133E-5</v>
      </c>
      <c r="G41" s="756">
        <v>160.29507643099998</v>
      </c>
      <c r="H41" s="665">
        <v>3.2698270679497457E-5</v>
      </c>
      <c r="I41" s="665">
        <v>-0.24369072247043644</v>
      </c>
      <c r="J41" s="665">
        <v>0.16388697827471854</v>
      </c>
      <c r="K41" s="665">
        <v>2.0195946151423233E-6</v>
      </c>
    </row>
    <row r="42" spans="2:11">
      <c r="B42" s="309" t="s">
        <v>470</v>
      </c>
      <c r="C42" s="663">
        <v>985.80000000000007</v>
      </c>
      <c r="D42" s="664">
        <v>2.1607829898989645E-4</v>
      </c>
      <c r="E42" s="663">
        <v>655.84485613631966</v>
      </c>
      <c r="F42" s="665">
        <v>1.4609264659301235E-4</v>
      </c>
      <c r="G42" s="756">
        <v>1024.4256498630002</v>
      </c>
      <c r="H42" s="665">
        <v>2.0897053069911004E-4</v>
      </c>
      <c r="I42" s="665">
        <v>-0.33470799742714585</v>
      </c>
      <c r="J42" s="665">
        <v>0.5619938774820088</v>
      </c>
      <c r="K42" s="665">
        <v>6.2877884106097686E-5</v>
      </c>
    </row>
    <row r="43" spans="2:11">
      <c r="B43" s="309" t="s">
        <v>471</v>
      </c>
      <c r="C43" s="663">
        <v>282.7</v>
      </c>
      <c r="D43" s="664">
        <v>6.1965241554517877E-5</v>
      </c>
      <c r="E43" s="663">
        <v>164.82565927573151</v>
      </c>
      <c r="F43" s="665">
        <v>3.6715721050078094E-5</v>
      </c>
      <c r="G43" s="756">
        <v>296.95717768500009</v>
      </c>
      <c r="H43" s="665">
        <v>6.0575698220796442E-5</v>
      </c>
      <c r="I43" s="665">
        <v>-0.41695911115765294</v>
      </c>
      <c r="J43" s="665">
        <v>0.80164410680881937</v>
      </c>
      <c r="K43" s="665">
        <v>2.3859977170718348E-5</v>
      </c>
    </row>
    <row r="44" spans="2:11">
      <c r="B44" s="671" t="s">
        <v>472</v>
      </c>
      <c r="C44" s="658">
        <v>1782</v>
      </c>
      <c r="D44" s="659">
        <v>3.9059802069384809E-4</v>
      </c>
      <c r="E44" s="658">
        <v>781.80301409383355</v>
      </c>
      <c r="F44" s="660">
        <v>1.7415044179232254E-4</v>
      </c>
      <c r="G44" s="755">
        <v>1816.7165176469821</v>
      </c>
      <c r="H44" s="660">
        <v>3.7058835345766622E-4</v>
      </c>
      <c r="I44" s="660">
        <v>-0.56127776986878031</v>
      </c>
      <c r="J44" s="660">
        <v>1.3237522558706023</v>
      </c>
      <c r="K44" s="660">
        <v>1.9643791166534368E-4</v>
      </c>
    </row>
    <row r="45" spans="2:11" ht="25.5">
      <c r="B45" s="303" t="s">
        <v>473</v>
      </c>
      <c r="C45" s="304">
        <v>40168.9</v>
      </c>
      <c r="D45" s="673">
        <v>8.804653666357529E-3</v>
      </c>
      <c r="E45" s="304">
        <v>31346.070152556815</v>
      </c>
      <c r="F45" s="305">
        <v>6.9824903039651274E-3</v>
      </c>
      <c r="G45" s="757">
        <v>36571.429741489716</v>
      </c>
      <c r="H45" s="305">
        <v>7.4601324971962178E-3</v>
      </c>
      <c r="I45" s="305">
        <v>-0.21964330234194085</v>
      </c>
      <c r="J45" s="305">
        <v>0.16669903319624524</v>
      </c>
      <c r="K45" s="305">
        <v>4.7764219323109033E-4</v>
      </c>
    </row>
    <row r="46" spans="2:11">
      <c r="B46" s="674" t="s">
        <v>474</v>
      </c>
      <c r="C46" s="675">
        <v>32478.400000000001</v>
      </c>
      <c r="D46" s="676">
        <v>7.1189667538176637E-3</v>
      </c>
      <c r="E46" s="675">
        <v>28412.223503933041</v>
      </c>
      <c r="F46" s="677">
        <v>6.3289616262828582E-3</v>
      </c>
      <c r="G46" s="758">
        <v>31466.840441121352</v>
      </c>
      <c r="H46" s="677">
        <v>6.4188575786683286E-3</v>
      </c>
      <c r="I46" s="677">
        <v>-0.12519633036316324</v>
      </c>
      <c r="J46" s="677">
        <v>0.10751066127455555</v>
      </c>
      <c r="K46" s="677">
        <v>8.9895952385470393E-5</v>
      </c>
    </row>
    <row r="47" spans="2:11">
      <c r="B47" s="309" t="s">
        <v>475</v>
      </c>
      <c r="C47" s="663">
        <v>32478.400000000001</v>
      </c>
      <c r="D47" s="664">
        <v>7.1189667538176637E-3</v>
      </c>
      <c r="E47" s="663">
        <v>28412.223503933041</v>
      </c>
      <c r="F47" s="665">
        <v>6.3289616262828582E-3</v>
      </c>
      <c r="G47" s="756">
        <v>31466.840441121352</v>
      </c>
      <c r="H47" s="665">
        <v>6.4188575786683286E-3</v>
      </c>
      <c r="I47" s="665">
        <v>-0.12519633036316324</v>
      </c>
      <c r="J47" s="665">
        <v>0.10751066127455555</v>
      </c>
      <c r="K47" s="665">
        <v>8.9895952385470393E-5</v>
      </c>
    </row>
    <row r="48" spans="2:11">
      <c r="B48" s="309" t="s">
        <v>453</v>
      </c>
      <c r="C48" s="663">
        <v>0</v>
      </c>
      <c r="D48" s="664">
        <v>0</v>
      </c>
      <c r="E48" s="663">
        <v>0</v>
      </c>
      <c r="F48" s="666">
        <v>0</v>
      </c>
      <c r="G48" s="756">
        <v>0</v>
      </c>
      <c r="H48" s="666">
        <v>0</v>
      </c>
      <c r="I48" s="666">
        <v>0</v>
      </c>
      <c r="J48" s="666">
        <v>0</v>
      </c>
      <c r="K48" s="666">
        <v>0</v>
      </c>
    </row>
    <row r="49" spans="2:11">
      <c r="B49" s="674" t="s">
        <v>476</v>
      </c>
      <c r="C49" s="675">
        <v>0</v>
      </c>
      <c r="D49" s="676">
        <v>0</v>
      </c>
      <c r="E49" s="675">
        <v>0</v>
      </c>
      <c r="F49" s="666">
        <v>0</v>
      </c>
      <c r="G49" s="756">
        <v>0</v>
      </c>
      <c r="H49" s="666">
        <v>0</v>
      </c>
      <c r="I49" s="666">
        <v>0</v>
      </c>
      <c r="J49" s="666">
        <v>0</v>
      </c>
      <c r="K49" s="666">
        <v>0</v>
      </c>
    </row>
    <row r="50" spans="2:11">
      <c r="B50" s="674" t="s">
        <v>477</v>
      </c>
      <c r="C50" s="675">
        <v>7690.4999999999991</v>
      </c>
      <c r="D50" s="676">
        <v>1.6856869125398645E-3</v>
      </c>
      <c r="E50" s="675">
        <v>2933.8466486237726</v>
      </c>
      <c r="F50" s="677">
        <v>6.5352867768226838E-4</v>
      </c>
      <c r="G50" s="758">
        <v>5104.5893003683614</v>
      </c>
      <c r="H50" s="677">
        <v>1.041274918527889E-3</v>
      </c>
      <c r="I50" s="677">
        <v>-0.61851028559602461</v>
      </c>
      <c r="J50" s="677">
        <v>0.73989642668026101</v>
      </c>
      <c r="K50" s="677">
        <v>3.8774624084562058E-4</v>
      </c>
    </row>
    <row r="51" spans="2:11">
      <c r="B51" s="309" t="s">
        <v>478</v>
      </c>
      <c r="C51" s="663">
        <v>7180.0999999999995</v>
      </c>
      <c r="D51" s="664">
        <v>1.5738119238966884E-3</v>
      </c>
      <c r="E51" s="663">
        <v>2746.1163853320386</v>
      </c>
      <c r="F51" s="665">
        <v>6.1171084416068949E-4</v>
      </c>
      <c r="G51" s="756">
        <v>4757.57291847125</v>
      </c>
      <c r="H51" s="665">
        <v>9.704877437865866E-4</v>
      </c>
      <c r="I51" s="665">
        <v>-0.6175378636325346</v>
      </c>
      <c r="J51" s="665">
        <v>0.73247315513759692</v>
      </c>
      <c r="K51" s="665">
        <v>3.587768996258971E-4</v>
      </c>
    </row>
    <row r="52" spans="2:11">
      <c r="B52" s="309" t="s">
        <v>479</v>
      </c>
      <c r="C52" s="663">
        <v>155.4</v>
      </c>
      <c r="D52" s="664">
        <v>3.4062251636264872E-5</v>
      </c>
      <c r="E52" s="663">
        <v>72.461372088281095</v>
      </c>
      <c r="F52" s="665">
        <v>1.6141124726512559E-5</v>
      </c>
      <c r="G52" s="756">
        <v>171.08722090999998</v>
      </c>
      <c r="H52" s="665">
        <v>3.4899738555140458E-5</v>
      </c>
      <c r="I52" s="665">
        <v>-0.53371060432251549</v>
      </c>
      <c r="J52" s="665">
        <v>1.3610817181540682</v>
      </c>
      <c r="K52" s="665">
        <v>1.87586138286279E-5</v>
      </c>
    </row>
    <row r="53" spans="2:11">
      <c r="B53" s="309" t="s">
        <v>453</v>
      </c>
      <c r="C53" s="663">
        <v>355</v>
      </c>
      <c r="D53" s="664">
        <v>7.7812737006911371E-5</v>
      </c>
      <c r="E53" s="663">
        <v>115.26889120345281</v>
      </c>
      <c r="F53" s="665">
        <v>2.5676708795066286E-5</v>
      </c>
      <c r="G53" s="756">
        <v>175.92916098711117</v>
      </c>
      <c r="H53" s="665">
        <v>3.5887436186161833E-5</v>
      </c>
      <c r="I53" s="665">
        <v>-0.67529889801844278</v>
      </c>
      <c r="J53" s="665">
        <v>0.52625013696532652</v>
      </c>
      <c r="K53" s="665">
        <v>1.0210727391095546E-5</v>
      </c>
    </row>
    <row r="54" spans="2:11">
      <c r="B54" s="657" t="s">
        <v>480</v>
      </c>
      <c r="C54" s="658">
        <v>834.5</v>
      </c>
      <c r="D54" s="659">
        <v>1.8291472966835929E-4</v>
      </c>
      <c r="E54" s="658">
        <v>601.56381733102228</v>
      </c>
      <c r="F54" s="660">
        <v>1.3400127994633152E-4</v>
      </c>
      <c r="G54" s="755">
        <v>677.72880749233491</v>
      </c>
      <c r="H54" s="660">
        <v>1.3824853818399433E-4</v>
      </c>
      <c r="I54" s="660">
        <v>-0.27913263351585105</v>
      </c>
      <c r="J54" s="660">
        <v>0.12661165443632627</v>
      </c>
      <c r="K54" s="660">
        <v>4.2472582376628092E-6</v>
      </c>
    </row>
    <row r="55" spans="2:11">
      <c r="B55" s="657" t="s">
        <v>481</v>
      </c>
      <c r="C55" s="658">
        <v>1.6000000000000003</v>
      </c>
      <c r="D55" s="659">
        <v>3.5070529355227672E-7</v>
      </c>
      <c r="E55" s="658">
        <v>1.06260498046047</v>
      </c>
      <c r="F55" s="660">
        <v>2.3670045198329547E-7</v>
      </c>
      <c r="G55" s="755">
        <v>1.0572936685992629</v>
      </c>
      <c r="H55" s="660">
        <v>2.1567521182385895E-7</v>
      </c>
      <c r="I55" s="660">
        <v>-0.3358718872122064</v>
      </c>
      <c r="J55" s="660">
        <v>-4.9983878853132602E-3</v>
      </c>
      <c r="K55" s="660">
        <v>-2.1025240159436524E-8</v>
      </c>
    </row>
    <row r="56" spans="2:11">
      <c r="B56" s="657" t="s">
        <v>482</v>
      </c>
      <c r="C56" s="658">
        <v>2553.2999999999997</v>
      </c>
      <c r="D56" s="659">
        <v>5.5965989126689243E-4</v>
      </c>
      <c r="E56" s="658">
        <v>2468.7324757121105</v>
      </c>
      <c r="F56" s="660">
        <v>5.4992222281291568E-4</v>
      </c>
      <c r="G56" s="755">
        <v>2605.8348056446534</v>
      </c>
      <c r="H56" s="660">
        <v>5.3155900803791758E-4</v>
      </c>
      <c r="I56" s="660">
        <v>-3.3120872708999771E-2</v>
      </c>
      <c r="J56" s="660">
        <v>5.5535515201174501E-2</v>
      </c>
      <c r="K56" s="660">
        <v>-1.8363214774998107E-5</v>
      </c>
    </row>
    <row r="57" spans="2:11">
      <c r="B57" s="657" t="s">
        <v>483</v>
      </c>
      <c r="C57" s="658">
        <v>2.2999999999999998</v>
      </c>
      <c r="D57" s="659">
        <v>5.0413885948139763E-7</v>
      </c>
      <c r="E57" s="658">
        <v>16402.362175292652</v>
      </c>
      <c r="F57" s="661">
        <v>3.653706327259127E-3</v>
      </c>
      <c r="G57" s="755">
        <v>1003.0432678575345</v>
      </c>
      <c r="H57" s="661">
        <v>2.0460878154153004E-4</v>
      </c>
      <c r="I57" s="661">
        <v>0</v>
      </c>
      <c r="J57" s="661">
        <v>0</v>
      </c>
      <c r="K57" s="661">
        <v>-3.4490975457175969E-3</v>
      </c>
    </row>
    <row r="58" spans="2:11">
      <c r="B58" s="307" t="s">
        <v>484</v>
      </c>
      <c r="C58" s="663">
        <v>0</v>
      </c>
      <c r="D58" s="664">
        <v>0</v>
      </c>
      <c r="E58" s="663">
        <v>0</v>
      </c>
      <c r="F58" s="661">
        <v>0</v>
      </c>
      <c r="G58" s="755">
        <v>0</v>
      </c>
      <c r="H58" s="661">
        <v>0</v>
      </c>
      <c r="I58" s="661">
        <v>0</v>
      </c>
      <c r="J58" s="661">
        <v>0</v>
      </c>
      <c r="K58" s="661">
        <v>0</v>
      </c>
    </row>
    <row r="59" spans="2:11">
      <c r="B59" s="307" t="s">
        <v>485</v>
      </c>
      <c r="C59" s="663">
        <v>0</v>
      </c>
      <c r="D59" s="664">
        <v>0</v>
      </c>
      <c r="E59" s="663">
        <v>12400</v>
      </c>
      <c r="F59" s="661">
        <v>2.7621605945428295E-3</v>
      </c>
      <c r="G59" s="755">
        <v>0</v>
      </c>
      <c r="H59" s="661">
        <v>0</v>
      </c>
      <c r="I59" s="661">
        <v>0</v>
      </c>
      <c r="J59" s="661">
        <v>0</v>
      </c>
      <c r="K59" s="661">
        <v>-2.7621605945428295E-3</v>
      </c>
    </row>
    <row r="60" spans="2:11">
      <c r="B60" s="307" t="s">
        <v>486</v>
      </c>
      <c r="C60" s="663">
        <v>0</v>
      </c>
      <c r="D60" s="664">
        <v>0</v>
      </c>
      <c r="E60" s="663">
        <v>4000</v>
      </c>
      <c r="F60" s="661">
        <v>8.9101954662671921E-4</v>
      </c>
      <c r="G60" s="755">
        <v>1000</v>
      </c>
      <c r="H60" s="661">
        <v>2.0398799144384595E-4</v>
      </c>
      <c r="I60" s="661">
        <v>0</v>
      </c>
      <c r="J60" s="661">
        <v>0</v>
      </c>
      <c r="K60" s="661">
        <v>-6.8703155518287326E-4</v>
      </c>
    </row>
    <row r="61" spans="2:11">
      <c r="B61" s="307" t="s">
        <v>453</v>
      </c>
      <c r="C61" s="663">
        <v>2.3621752926526391</v>
      </c>
      <c r="D61" s="664">
        <v>5.1776711214479919E-7</v>
      </c>
      <c r="E61" s="663">
        <v>2.3621752926526391</v>
      </c>
      <c r="F61" s="661">
        <v>5.2618608957804808E-7</v>
      </c>
      <c r="G61" s="755">
        <v>3.0432678575345693</v>
      </c>
      <c r="H61" s="661">
        <v>6.2079009768409316E-7</v>
      </c>
      <c r="I61" s="661">
        <v>0</v>
      </c>
      <c r="J61" s="661">
        <v>0</v>
      </c>
      <c r="K61" s="661">
        <v>9.4604008106045078E-8</v>
      </c>
    </row>
    <row r="62" spans="2:11">
      <c r="B62" s="678" t="s">
        <v>487</v>
      </c>
      <c r="C62" s="658">
        <v>25277.100000000002</v>
      </c>
      <c r="D62" s="659">
        <v>5.5405079847814075E-3</v>
      </c>
      <c r="E62" s="658">
        <v>18335.07817049358</v>
      </c>
      <c r="F62" s="660">
        <v>4.0842282597096614E-3</v>
      </c>
      <c r="G62" s="755">
        <v>23655.956819865616</v>
      </c>
      <c r="H62" s="660">
        <v>4.8255311173667371E-3</v>
      </c>
      <c r="I62" s="660">
        <v>-0.2746367989012356</v>
      </c>
      <c r="J62" s="660">
        <v>0.29020212512291677</v>
      </c>
      <c r="K62" s="660">
        <v>7.4130285765707567E-4</v>
      </c>
    </row>
    <row r="63" spans="2:11">
      <c r="B63" s="679" t="s">
        <v>488</v>
      </c>
      <c r="C63" s="658">
        <v>19842.5</v>
      </c>
      <c r="D63" s="659">
        <v>4.3492936170694057E-3</v>
      </c>
      <c r="E63" s="658">
        <v>14806.046729684127</v>
      </c>
      <c r="F63" s="660">
        <v>3.2981192611042927E-3</v>
      </c>
      <c r="G63" s="755">
        <v>18699.805283115435</v>
      </c>
      <c r="H63" s="660">
        <v>3.8145357200937368E-3</v>
      </c>
      <c r="I63" s="660">
        <v>-0.25382150789043079</v>
      </c>
      <c r="J63" s="660">
        <v>0.26298434852463659</v>
      </c>
      <c r="K63" s="660">
        <v>5.1641645898944412E-4</v>
      </c>
    </row>
    <row r="64" spans="2:11">
      <c r="B64" s="671" t="s">
        <v>489</v>
      </c>
      <c r="C64" s="658">
        <v>1189.2999999999997</v>
      </c>
      <c r="D64" s="659">
        <v>2.6068362851357658E-4</v>
      </c>
      <c r="E64" s="658">
        <v>1062.4508838213005</v>
      </c>
      <c r="F64" s="660">
        <v>2.3666612620390308E-4</v>
      </c>
      <c r="G64" s="755">
        <v>1295.5267601111391</v>
      </c>
      <c r="H64" s="660">
        <v>2.6427190165682451E-4</v>
      </c>
      <c r="I64" s="660">
        <v>-0.10665863632279426</v>
      </c>
      <c r="J64" s="660">
        <v>0.21937567170308925</v>
      </c>
      <c r="K64" s="660">
        <v>2.760577545292143E-5</v>
      </c>
    </row>
    <row r="65" spans="2:11">
      <c r="B65" s="309" t="s">
        <v>490</v>
      </c>
      <c r="C65" s="663">
        <v>1077.6999999999998</v>
      </c>
      <c r="D65" s="664">
        <v>2.3622193428830528E-4</v>
      </c>
      <c r="E65" s="663">
        <v>984.30330683353088</v>
      </c>
      <c r="F65" s="665">
        <v>2.1925837154949829E-4</v>
      </c>
      <c r="G65" s="756">
        <v>1178.6688008120002</v>
      </c>
      <c r="H65" s="665">
        <v>2.4043428125516646E-4</v>
      </c>
      <c r="I65" s="665">
        <v>-8.6662979647832428E-2</v>
      </c>
      <c r="J65" s="665">
        <v>0.19746504215630067</v>
      </c>
      <c r="K65" s="665">
        <v>2.1175909705668176E-5</v>
      </c>
    </row>
    <row r="66" spans="2:11">
      <c r="B66" s="309" t="s">
        <v>491</v>
      </c>
      <c r="C66" s="663">
        <v>24.299999999999997</v>
      </c>
      <c r="D66" s="664">
        <v>5.3263366458252007E-6</v>
      </c>
      <c r="E66" s="663">
        <v>17.419017812843801</v>
      </c>
      <c r="F66" s="665">
        <v>3.8801713385707076E-6</v>
      </c>
      <c r="G66" s="756">
        <v>25.332205500000001</v>
      </c>
      <c r="H66" s="665">
        <v>5.1674657187877479E-6</v>
      </c>
      <c r="I66" s="665">
        <v>-0.28316799124099579</v>
      </c>
      <c r="J66" s="665">
        <v>0.45428437884261541</v>
      </c>
      <c r="K66" s="665">
        <v>1.2872943802170402E-6</v>
      </c>
    </row>
    <row r="67" spans="2:11">
      <c r="B67" s="680" t="s">
        <v>492</v>
      </c>
      <c r="C67" s="663">
        <v>85.6</v>
      </c>
      <c r="D67" s="664">
        <v>1.8762733205046798E-5</v>
      </c>
      <c r="E67" s="663">
        <v>58.681478306839331</v>
      </c>
      <c r="F67" s="665">
        <v>1.307158604908641E-5</v>
      </c>
      <c r="G67" s="756">
        <v>89.945578019999999</v>
      </c>
      <c r="H67" s="665">
        <v>1.8347817799555538E-5</v>
      </c>
      <c r="I67" s="665">
        <v>-0.31446871136869936</v>
      </c>
      <c r="J67" s="665">
        <v>0.53277627993084886</v>
      </c>
      <c r="K67" s="665">
        <v>5.2762317504691281E-6</v>
      </c>
    </row>
    <row r="68" spans="2:11">
      <c r="B68" s="309" t="s">
        <v>493</v>
      </c>
      <c r="C68" s="663">
        <v>1.7000000000000002</v>
      </c>
      <c r="D68" s="664">
        <v>3.7262437439929397E-7</v>
      </c>
      <c r="E68" s="663">
        <v>2.0470808680865904</v>
      </c>
      <c r="F68" s="665">
        <v>4.5599726674768614E-7</v>
      </c>
      <c r="G68" s="756">
        <v>1.580175779138651</v>
      </c>
      <c r="H68" s="665">
        <v>3.2233688331470777E-7</v>
      </c>
      <c r="I68" s="665">
        <v>0.20416521652152353</v>
      </c>
      <c r="J68" s="665">
        <v>-0.22808336310834476</v>
      </c>
      <c r="K68" s="665">
        <v>-1.3366038343297837E-7</v>
      </c>
    </row>
    <row r="69" spans="2:11">
      <c r="B69" s="671" t="s">
        <v>494</v>
      </c>
      <c r="C69" s="658">
        <v>18653.2</v>
      </c>
      <c r="D69" s="659">
        <v>4.0886099885558292E-3</v>
      </c>
      <c r="E69" s="658">
        <v>13743.595845862827</v>
      </c>
      <c r="F69" s="660">
        <v>3.0614531349003895E-3</v>
      </c>
      <c r="G69" s="755">
        <v>17404.278523004294</v>
      </c>
      <c r="H69" s="660">
        <v>3.5502638184369117E-3</v>
      </c>
      <c r="I69" s="660">
        <v>-0.26320439142544838</v>
      </c>
      <c r="J69" s="660">
        <v>0.26635552428904008</v>
      </c>
      <c r="K69" s="660">
        <v>4.888106835365222E-4</v>
      </c>
    </row>
    <row r="70" spans="2:11">
      <c r="B70" s="680" t="s">
        <v>495</v>
      </c>
      <c r="C70" s="663">
        <v>274.5</v>
      </c>
      <c r="D70" s="664">
        <v>6.0167876925062461E-5</v>
      </c>
      <c r="E70" s="663">
        <v>194.10282572209576</v>
      </c>
      <c r="F70" s="665">
        <v>4.3237352943466716E-5</v>
      </c>
      <c r="G70" s="756">
        <v>296.94618835999921</v>
      </c>
      <c r="H70" s="665">
        <v>6.0573456530462188E-5</v>
      </c>
      <c r="I70" s="665">
        <v>-0.29288588079382238</v>
      </c>
      <c r="J70" s="665">
        <v>0.52983959535523772</v>
      </c>
      <c r="K70" s="665">
        <v>1.7336103586995472E-5</v>
      </c>
    </row>
    <row r="71" spans="2:11">
      <c r="B71" s="680" t="s">
        <v>496</v>
      </c>
      <c r="C71" s="663">
        <v>16871.5</v>
      </c>
      <c r="D71" s="664">
        <v>3.6980777251045221E-3</v>
      </c>
      <c r="E71" s="663">
        <v>12497.45755819355</v>
      </c>
      <c r="F71" s="308">
        <v>2.7838697418720707E-3</v>
      </c>
      <c r="G71" s="759">
        <v>15821.436289059999</v>
      </c>
      <c r="H71" s="308">
        <v>3.2273830103621251E-3</v>
      </c>
      <c r="I71" s="308">
        <v>-0.25925628674429957</v>
      </c>
      <c r="J71" s="308">
        <v>0.26597239601643552</v>
      </c>
      <c r="K71" s="308">
        <v>4.4351326849005439E-4</v>
      </c>
    </row>
    <row r="72" spans="2:11">
      <c r="B72" s="680" t="s">
        <v>453</v>
      </c>
      <c r="C72" s="663">
        <v>1507.2</v>
      </c>
      <c r="D72" s="664">
        <v>3.3036438652624459E-4</v>
      </c>
      <c r="E72" s="663">
        <v>1052.0354619471814</v>
      </c>
      <c r="F72" s="665">
        <v>2.3434604008485218E-4</v>
      </c>
      <c r="G72" s="756">
        <v>1285.8960455842969</v>
      </c>
      <c r="H72" s="665">
        <v>2.6230735154432488E-4</v>
      </c>
      <c r="I72" s="665">
        <v>-0.30199345677602085</v>
      </c>
      <c r="J72" s="665">
        <v>0.22229344170991139</v>
      </c>
      <c r="K72" s="665">
        <v>2.79613114594727E-5</v>
      </c>
    </row>
    <row r="73" spans="2:11">
      <c r="B73" s="679" t="s">
        <v>497</v>
      </c>
      <c r="C73" s="655">
        <v>4243.8999999999996</v>
      </c>
      <c r="D73" s="656">
        <v>9.3022387206656662E-4</v>
      </c>
      <c r="E73" s="655">
        <v>2347.0705827413381</v>
      </c>
      <c r="F73" s="653">
        <v>5.2282144163377418E-4</v>
      </c>
      <c r="G73" s="754">
        <v>2924.0385790297296</v>
      </c>
      <c r="H73" s="653">
        <v>5.9646875664059193E-4</v>
      </c>
      <c r="I73" s="653">
        <v>-0.44695431495998061</v>
      </c>
      <c r="J73" s="653">
        <v>0.24582473170214714</v>
      </c>
      <c r="K73" s="653">
        <v>7.3647315006817758E-5</v>
      </c>
    </row>
    <row r="74" spans="2:11">
      <c r="B74" s="309" t="s">
        <v>498</v>
      </c>
      <c r="C74" s="663">
        <v>3493.7999999999997</v>
      </c>
      <c r="D74" s="664">
        <v>7.6580884663309001E-4</v>
      </c>
      <c r="E74" s="663">
        <v>1899.200737083333</v>
      </c>
      <c r="F74" s="665">
        <v>4.230562449272806E-4</v>
      </c>
      <c r="G74" s="756">
        <v>2090.3896329491995</v>
      </c>
      <c r="H74" s="665">
        <v>4.2641438256034561E-4</v>
      </c>
      <c r="I74" s="665">
        <v>-0.45640828407941691</v>
      </c>
      <c r="J74" s="665">
        <v>0.10066808217412637</v>
      </c>
      <c r="K74" s="665">
        <v>3.3581376330650103E-6</v>
      </c>
    </row>
    <row r="75" spans="2:11">
      <c r="B75" s="309" t="s">
        <v>499</v>
      </c>
      <c r="C75" s="663">
        <v>717.30000000000007</v>
      </c>
      <c r="D75" s="664">
        <v>1.5722556691565503E-4</v>
      </c>
      <c r="E75" s="663">
        <v>427.17302838771712</v>
      </c>
      <c r="F75" s="665">
        <v>9.515487952129659E-5</v>
      </c>
      <c r="G75" s="756">
        <v>803.16406964199996</v>
      </c>
      <c r="H75" s="665">
        <v>1.638358253661368E-4</v>
      </c>
      <c r="I75" s="665">
        <v>-0.40447089308836315</v>
      </c>
      <c r="J75" s="665">
        <v>0.88018441303138695</v>
      </c>
      <c r="K75" s="665">
        <v>6.8680945844840207E-5</v>
      </c>
    </row>
    <row r="76" spans="2:11">
      <c r="B76" s="309" t="s">
        <v>500</v>
      </c>
      <c r="C76" s="663">
        <v>0</v>
      </c>
      <c r="D76" s="664">
        <v>0</v>
      </c>
      <c r="E76" s="663">
        <v>0</v>
      </c>
      <c r="F76" s="666">
        <v>0</v>
      </c>
      <c r="G76" s="756">
        <v>0</v>
      </c>
      <c r="H76" s="666">
        <v>0</v>
      </c>
      <c r="I76" s="666">
        <v>0</v>
      </c>
      <c r="J76" s="666">
        <v>0</v>
      </c>
      <c r="K76" s="666">
        <v>0</v>
      </c>
    </row>
    <row r="77" spans="2:11">
      <c r="B77" s="309" t="s">
        <v>453</v>
      </c>
      <c r="C77" s="663">
        <v>32.799999999999997</v>
      </c>
      <c r="D77" s="664">
        <v>7.1894585178216699E-6</v>
      </c>
      <c r="E77" s="663">
        <v>20.696817270287649</v>
      </c>
      <c r="F77" s="665">
        <v>4.6103171851969382E-6</v>
      </c>
      <c r="G77" s="756">
        <v>30.484876438530158</v>
      </c>
      <c r="H77" s="665">
        <v>6.218548714109591E-6</v>
      </c>
      <c r="I77" s="665">
        <v>-0.36899947346683992</v>
      </c>
      <c r="J77" s="665">
        <v>0.47292581465142702</v>
      </c>
      <c r="K77" s="665">
        <v>1.6082315289126527E-6</v>
      </c>
    </row>
    <row r="78" spans="2:11">
      <c r="B78" s="679" t="s">
        <v>501</v>
      </c>
      <c r="C78" s="658">
        <v>1190.7</v>
      </c>
      <c r="D78" s="659">
        <v>2.6099049564543486E-4</v>
      </c>
      <c r="E78" s="658">
        <v>1181.9608580681179</v>
      </c>
      <c r="F78" s="660">
        <v>2.632875569715956E-4</v>
      </c>
      <c r="G78" s="755">
        <v>2032.112957720451</v>
      </c>
      <c r="H78" s="660">
        <v>4.1452664063240788E-4</v>
      </c>
      <c r="I78" s="660">
        <v>-7.3394993968943778E-3</v>
      </c>
      <c r="J78" s="660">
        <v>0.71927263398712138</v>
      </c>
      <c r="K78" s="660">
        <v>1.5123908366081228E-4</v>
      </c>
    </row>
    <row r="79" spans="2:11">
      <c r="B79" s="657" t="s">
        <v>502</v>
      </c>
      <c r="C79" s="655">
        <v>20643</v>
      </c>
      <c r="D79" s="656">
        <v>4.5247558592497791E-3</v>
      </c>
      <c r="E79" s="655">
        <v>25995.146900505675</v>
      </c>
      <c r="F79" s="653">
        <v>5.7905460014458831E-3</v>
      </c>
      <c r="G79" s="754">
        <v>23415.190577986916</v>
      </c>
      <c r="H79" s="653">
        <v>4.7764176952784171E-3</v>
      </c>
      <c r="I79" s="653">
        <v>0.2592717580054098</v>
      </c>
      <c r="J79" s="653">
        <v>-9.924761465643317E-2</v>
      </c>
      <c r="K79" s="653">
        <v>-1.0141283061674659E-3</v>
      </c>
    </row>
    <row r="80" spans="2:11">
      <c r="B80" s="679" t="s">
        <v>503</v>
      </c>
      <c r="C80" s="655">
        <v>10853.699999999999</v>
      </c>
      <c r="D80" s="656">
        <v>2.3790312778927151E-3</v>
      </c>
      <c r="E80" s="655">
        <v>15755.857958903192</v>
      </c>
      <c r="F80" s="653">
        <v>3.5096943538142273E-3</v>
      </c>
      <c r="G80" s="754">
        <v>13308.027303858358</v>
      </c>
      <c r="H80" s="653">
        <v>2.714677759793927E-3</v>
      </c>
      <c r="I80" s="653">
        <v>0.45165777190296352</v>
      </c>
      <c r="J80" s="653">
        <v>-0.15536003570415746</v>
      </c>
      <c r="K80" s="653">
        <v>-7.9501659402030035E-4</v>
      </c>
    </row>
    <row r="81" spans="2:11">
      <c r="B81" s="309" t="s">
        <v>504</v>
      </c>
      <c r="C81" s="663">
        <v>3150</v>
      </c>
      <c r="D81" s="664">
        <v>6.9045104668104458E-4</v>
      </c>
      <c r="E81" s="663">
        <v>6053.6356669300003</v>
      </c>
      <c r="F81" s="665">
        <v>1.3484769268478265E-3</v>
      </c>
      <c r="G81" s="756">
        <v>7000</v>
      </c>
      <c r="H81" s="665">
        <v>1.4279159401069217E-3</v>
      </c>
      <c r="I81" s="665">
        <v>0.92178910061269859</v>
      </c>
      <c r="J81" s="665">
        <v>0.15632991232687332</v>
      </c>
      <c r="K81" s="665">
        <v>7.9439013259095153E-5</v>
      </c>
    </row>
    <row r="82" spans="2:11">
      <c r="B82" s="309" t="s">
        <v>505</v>
      </c>
      <c r="C82" s="663">
        <v>5294.9</v>
      </c>
      <c r="D82" s="664">
        <v>1.1605934117687184E-3</v>
      </c>
      <c r="E82" s="663">
        <v>4176.1393583400004</v>
      </c>
      <c r="F82" s="665">
        <v>9.3025544942952631E-4</v>
      </c>
      <c r="G82" s="756">
        <v>301.6810398511908</v>
      </c>
      <c r="H82" s="665">
        <v>6.1539309375935265E-5</v>
      </c>
      <c r="I82" s="665">
        <v>-0.21129023053504303</v>
      </c>
      <c r="J82" s="665">
        <v>-0.92776078239613446</v>
      </c>
      <c r="K82" s="665">
        <v>-8.6871614005359107E-4</v>
      </c>
    </row>
    <row r="83" spans="2:11">
      <c r="B83" s="309" t="s">
        <v>506</v>
      </c>
      <c r="C83" s="663">
        <v>2406.9</v>
      </c>
      <c r="D83" s="664">
        <v>5.275703569068592E-4</v>
      </c>
      <c r="E83" s="663">
        <v>5525.8668956561323</v>
      </c>
      <c r="F83" s="665">
        <v>1.230913854021781E-3</v>
      </c>
      <c r="G83" s="756">
        <v>6006.1195013482547</v>
      </c>
      <c r="H83" s="665">
        <v>1.2251762534517441E-3</v>
      </c>
      <c r="I83" s="665">
        <v>1.2958439883901001</v>
      </c>
      <c r="J83" s="665">
        <v>8.6909912012113066E-2</v>
      </c>
      <c r="K83" s="665">
        <v>-5.7376005700368604E-6</v>
      </c>
    </row>
    <row r="84" spans="2:11">
      <c r="B84" s="309" t="s">
        <v>453</v>
      </c>
      <c r="C84" s="663">
        <v>1.9</v>
      </c>
      <c r="D84" s="664">
        <v>4.1646253609332847E-7</v>
      </c>
      <c r="E84" s="663">
        <v>0.21603797705997255</v>
      </c>
      <c r="F84" s="665">
        <v>4.8123515093532576E-8</v>
      </c>
      <c r="G84" s="756">
        <v>0.2267626589129712</v>
      </c>
      <c r="H84" s="665">
        <v>4.6256859326122931E-8</v>
      </c>
      <c r="I84" s="665">
        <v>-0.88629580154738286</v>
      </c>
      <c r="J84" s="665">
        <v>4.9642576730948962E-2</v>
      </c>
      <c r="K84" s="665">
        <v>-1.8666557674096453E-9</v>
      </c>
    </row>
    <row r="85" spans="2:11">
      <c r="B85" s="679" t="s">
        <v>507</v>
      </c>
      <c r="C85" s="663">
        <v>551.20000000000005</v>
      </c>
      <c r="D85" s="664">
        <v>1.2081797362875931E-4</v>
      </c>
      <c r="E85" s="663">
        <v>78.601564260608782</v>
      </c>
      <c r="F85" s="660">
        <v>1.7508882537909644E-5</v>
      </c>
      <c r="G85" s="755">
        <v>78.083502174918962</v>
      </c>
      <c r="H85" s="660">
        <v>1.5928096773562895E-5</v>
      </c>
      <c r="I85" s="660">
        <v>-0.85739919401195797</v>
      </c>
      <c r="J85" s="660">
        <v>-6.5909895122716611E-3</v>
      </c>
      <c r="K85" s="660">
        <v>-1.5807857643467488E-6</v>
      </c>
    </row>
    <row r="86" spans="2:11">
      <c r="B86" s="681" t="s">
        <v>508</v>
      </c>
      <c r="C86" s="658">
        <v>9238.1</v>
      </c>
      <c r="D86" s="659">
        <v>2.0249066077283042E-3</v>
      </c>
      <c r="E86" s="658">
        <v>10160.687377341874</v>
      </c>
      <c r="F86" s="660">
        <v>2.2633427650937464E-3</v>
      </c>
      <c r="G86" s="755">
        <v>10029.079771953639</v>
      </c>
      <c r="H86" s="660">
        <v>2.0458118387109273E-3</v>
      </c>
      <c r="I86" s="660">
        <v>9.9867654316566634E-2</v>
      </c>
      <c r="J86" s="660">
        <v>-1.295262815404763E-2</v>
      </c>
      <c r="K86" s="660">
        <v>-2.1753092638281905E-4</v>
      </c>
    </row>
    <row r="87" spans="2:11">
      <c r="B87" s="682" t="s">
        <v>509</v>
      </c>
      <c r="C87" s="663">
        <v>9183</v>
      </c>
      <c r="D87" s="664">
        <v>2.0128291941815977E-3</v>
      </c>
      <c r="E87" s="663">
        <v>8623.1983559599994</v>
      </c>
      <c r="F87" s="666">
        <v>1.9208595723999374E-3</v>
      </c>
      <c r="G87" s="756">
        <v>9953.1331314970012</v>
      </c>
      <c r="H87" s="666">
        <v>2.0303196360672701E-3</v>
      </c>
      <c r="I87" s="666">
        <v>0</v>
      </c>
      <c r="J87" s="666">
        <v>0.15422755231158591</v>
      </c>
      <c r="K87" s="666">
        <v>1.0946006366733272E-4</v>
      </c>
    </row>
    <row r="88" spans="2:11">
      <c r="B88" s="683" t="s">
        <v>510</v>
      </c>
      <c r="C88" s="658">
        <v>19.600000000000001</v>
      </c>
      <c r="D88" s="659">
        <v>4.2961398460153891E-6</v>
      </c>
      <c r="E88" s="658">
        <v>10667.314153590001</v>
      </c>
      <c r="F88" s="666">
        <v>2.3761963552141369E-3</v>
      </c>
      <c r="G88" s="755">
        <v>87315.94200000001</v>
      </c>
      <c r="H88" s="666">
        <v>1.7811403629607352E-2</v>
      </c>
      <c r="I88" s="666">
        <v>0</v>
      </c>
      <c r="J88" s="666">
        <v>7.1853726948328891</v>
      </c>
      <c r="K88" s="666">
        <v>1.5435207274393216E-2</v>
      </c>
    </row>
    <row r="89" spans="2:11">
      <c r="B89" s="662" t="s">
        <v>511</v>
      </c>
      <c r="C89" s="663">
        <v>19.600000000000001</v>
      </c>
      <c r="D89" s="664">
        <v>0</v>
      </c>
      <c r="E89" s="663">
        <v>11.40877759</v>
      </c>
      <c r="F89" s="665">
        <v>2.3736549942551853E-3</v>
      </c>
      <c r="G89" s="756">
        <v>0</v>
      </c>
      <c r="H89" s="665">
        <v>1.7811403629607352E-2</v>
      </c>
      <c r="I89" s="665">
        <v>-0.41791951071428579</v>
      </c>
      <c r="J89" s="665">
        <v>-1</v>
      </c>
      <c r="K89" s="665">
        <v>1.5437748635352168E-2</v>
      </c>
    </row>
    <row r="90" spans="2:11">
      <c r="B90" s="684" t="s">
        <v>512</v>
      </c>
      <c r="C90" s="663">
        <v>0</v>
      </c>
      <c r="D90" s="664">
        <v>0</v>
      </c>
      <c r="E90" s="663">
        <v>10655.905376000001</v>
      </c>
      <c r="F90" s="661">
        <v>2.3356765143471019E-3</v>
      </c>
      <c r="G90" s="756">
        <v>87315.94200000001</v>
      </c>
      <c r="H90" s="661">
        <v>1.9138851919314727E-2</v>
      </c>
      <c r="I90" s="661">
        <v>0</v>
      </c>
      <c r="J90" s="661">
        <v>7.1941363890729804</v>
      </c>
      <c r="K90" s="661">
        <v>0</v>
      </c>
    </row>
    <row r="91" spans="2:11" ht="26.25">
      <c r="B91" s="376" t="s">
        <v>1103</v>
      </c>
      <c r="C91" s="300">
        <v>0</v>
      </c>
      <c r="D91" s="685">
        <v>0</v>
      </c>
      <c r="E91" s="300">
        <v>10655.905376000001</v>
      </c>
      <c r="F91" s="306">
        <v>2.3356765143471019E-3</v>
      </c>
      <c r="G91" s="760">
        <v>87315.94200000001</v>
      </c>
      <c r="H91" s="306">
        <v>1.9138851919314727E-2</v>
      </c>
      <c r="I91" s="306">
        <v>0</v>
      </c>
      <c r="J91" s="306">
        <v>7.1941363890729804</v>
      </c>
      <c r="K91" s="306">
        <v>0</v>
      </c>
    </row>
    <row r="92" spans="2:11">
      <c r="B92" s="686" t="s">
        <v>513</v>
      </c>
      <c r="C92" s="310">
        <v>660242.20000000007</v>
      </c>
      <c r="D92" s="687">
        <v>0.14471902160412561</v>
      </c>
      <c r="E92" s="310">
        <v>611919.10457411036</v>
      </c>
      <c r="F92" s="311">
        <v>0.13630797078246296</v>
      </c>
      <c r="G92" s="761">
        <v>743932.32379077352</v>
      </c>
      <c r="H92" s="311">
        <v>0.15175326050023275</v>
      </c>
      <c r="I92" s="311">
        <v>-7.3189952756563703E-2</v>
      </c>
      <c r="J92" s="311">
        <v>0.21573639101943565</v>
      </c>
      <c r="K92" s="311">
        <v>1.5445289717769789E-2</v>
      </c>
    </row>
    <row r="93" spans="2:11">
      <c r="B93" s="688" t="s">
        <v>321</v>
      </c>
      <c r="C93" s="300">
        <v>1038.4000000000001</v>
      </c>
      <c r="D93" s="685">
        <v>2.2760773551542757E-4</v>
      </c>
      <c r="E93" s="300">
        <v>1490.2666432366327</v>
      </c>
      <c r="F93" s="301">
        <v>3.319641772024068E-4</v>
      </c>
      <c r="G93" s="760">
        <v>2381.5117599999999</v>
      </c>
      <c r="H93" s="301">
        <v>4.8579980052229849E-4</v>
      </c>
      <c r="I93" s="301">
        <v>0.43515662869475413</v>
      </c>
      <c r="J93" s="301">
        <v>0.59804406198592641</v>
      </c>
      <c r="K93" s="301">
        <v>1.5383562331989169E-4</v>
      </c>
    </row>
    <row r="94" spans="2:11">
      <c r="B94" s="689" t="s">
        <v>514</v>
      </c>
      <c r="C94" s="312">
        <v>661280.60000000009</v>
      </c>
      <c r="D94" s="687">
        <v>0.14494662933964103</v>
      </c>
      <c r="E94" s="312">
        <v>613409.4</v>
      </c>
      <c r="F94" s="313">
        <v>0.13663994137114197</v>
      </c>
      <c r="G94" s="761">
        <v>746313.83555077354</v>
      </c>
      <c r="H94" s="313">
        <v>0.15223906030075504</v>
      </c>
      <c r="I94" s="313">
        <v>-7.2391659455910307E-2</v>
      </c>
      <c r="J94" s="313">
        <v>0.21666514329707609</v>
      </c>
      <c r="K94" s="313">
        <v>1.5599118929613076E-2</v>
      </c>
    </row>
    <row r="95" spans="2:11">
      <c r="B95" s="333" t="s">
        <v>515</v>
      </c>
      <c r="C95" s="1"/>
      <c r="D95" s="1"/>
      <c r="E95" s="1"/>
      <c r="F95" s="1"/>
      <c r="G95" s="1"/>
      <c r="H95" s="1"/>
      <c r="I95" s="1"/>
      <c r="J95" s="1"/>
      <c r="K95" s="1"/>
    </row>
    <row r="96" spans="2:11">
      <c r="B96" s="331" t="s">
        <v>1104</v>
      </c>
      <c r="C96" s="1"/>
      <c r="D96" s="1"/>
      <c r="E96" s="1"/>
      <c r="F96" s="1"/>
      <c r="G96" s="1"/>
      <c r="H96" s="1"/>
      <c r="I96" s="1"/>
      <c r="J96" s="1"/>
      <c r="K96" s="1"/>
    </row>
  </sheetData>
  <mergeCells count="9">
    <mergeCell ref="B3:K3"/>
    <mergeCell ref="B4:K4"/>
    <mergeCell ref="B5:K5"/>
    <mergeCell ref="B6:B8"/>
    <mergeCell ref="C6:D7"/>
    <mergeCell ref="E6:F7"/>
    <mergeCell ref="G6:H7"/>
    <mergeCell ref="I6:K6"/>
    <mergeCell ref="J7:K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4"/>
  <sheetViews>
    <sheetView showGridLines="0" zoomScale="90" zoomScaleNormal="90" zoomScalePageLayoutView="85" workbookViewId="0">
      <selection activeCell="B4" sqref="B4:G4"/>
    </sheetView>
  </sheetViews>
  <sheetFormatPr defaultColWidth="9.140625" defaultRowHeight="12.75"/>
  <cols>
    <col min="1" max="1" width="9.140625" style="314"/>
    <col min="2" max="2" width="29.5703125" style="314" customWidth="1"/>
    <col min="3" max="3" width="12.140625" style="314" customWidth="1"/>
    <col min="4" max="4" width="13.42578125" style="314" customWidth="1"/>
    <col min="5" max="5" width="15.85546875" style="314" bestFit="1" customWidth="1"/>
    <col min="6" max="6" width="12" style="314" customWidth="1"/>
    <col min="7" max="7" width="9.5703125" style="314" customWidth="1"/>
    <col min="8" max="9" width="9.140625" style="314"/>
    <col min="10" max="10" width="11.85546875" style="314" bestFit="1" customWidth="1"/>
    <col min="11" max="11" width="14.7109375" style="314" customWidth="1"/>
    <col min="12" max="13" width="19.85546875" style="314" customWidth="1"/>
    <col min="14" max="16384" width="9.140625" style="314"/>
  </cols>
  <sheetData>
    <row r="2" spans="2:7" ht="15">
      <c r="B2" s="902" t="s">
        <v>522</v>
      </c>
      <c r="C2" s="902"/>
      <c r="D2" s="902"/>
      <c r="E2" s="902"/>
      <c r="F2" s="902"/>
      <c r="G2" s="902"/>
    </row>
    <row r="3" spans="2:7" ht="15">
      <c r="B3" s="902" t="s">
        <v>516</v>
      </c>
      <c r="C3" s="902"/>
      <c r="D3" s="902"/>
      <c r="E3" s="902"/>
      <c r="F3" s="902"/>
      <c r="G3" s="902"/>
    </row>
    <row r="4" spans="2:7" ht="14.25">
      <c r="B4" s="903" t="s">
        <v>429</v>
      </c>
      <c r="C4" s="903"/>
      <c r="D4" s="903"/>
      <c r="E4" s="903"/>
      <c r="F4" s="903"/>
      <c r="G4" s="903"/>
    </row>
    <row r="5" spans="2:7">
      <c r="B5" s="904" t="s">
        <v>430</v>
      </c>
      <c r="C5" s="906" t="s">
        <v>431</v>
      </c>
      <c r="D5" s="906" t="s">
        <v>517</v>
      </c>
      <c r="E5" s="906" t="s">
        <v>433</v>
      </c>
      <c r="F5" s="909" t="s">
        <v>518</v>
      </c>
      <c r="G5" s="910"/>
    </row>
    <row r="6" spans="2:7">
      <c r="B6" s="905"/>
      <c r="C6" s="907"/>
      <c r="D6" s="907"/>
      <c r="E6" s="908"/>
      <c r="F6" s="580" t="s">
        <v>144</v>
      </c>
      <c r="G6" s="580" t="s">
        <v>145</v>
      </c>
    </row>
    <row r="7" spans="2:7">
      <c r="B7" s="316" t="s">
        <v>519</v>
      </c>
      <c r="C7" s="317">
        <v>144226.9</v>
      </c>
      <c r="D7" s="317">
        <v>121794.6543688892</v>
      </c>
      <c r="E7" s="317">
        <v>137806.08671913866</v>
      </c>
      <c r="F7" s="318">
        <v>16011.432350249466</v>
      </c>
      <c r="G7" s="319">
        <v>0.13146252134970027</v>
      </c>
    </row>
    <row r="8" spans="2:7">
      <c r="B8" s="316" t="s">
        <v>520</v>
      </c>
      <c r="C8" s="317">
        <v>483126.6999999999</v>
      </c>
      <c r="D8" s="317">
        <v>432192.2231008918</v>
      </c>
      <c r="E8" s="317">
        <v>485539.0052913843</v>
      </c>
      <c r="F8" s="318">
        <v>53346.782190492493</v>
      </c>
      <c r="G8" s="319">
        <v>0.12343299888123882</v>
      </c>
    </row>
    <row r="9" spans="2:7">
      <c r="B9" s="320" t="s">
        <v>521</v>
      </c>
      <c r="C9" s="317">
        <v>32888.600000000006</v>
      </c>
      <c r="D9" s="317">
        <v>57932.227104329497</v>
      </c>
      <c r="E9" s="317">
        <v>120587.23178025044</v>
      </c>
      <c r="F9" s="318">
        <v>62655.004675920944</v>
      </c>
      <c r="G9" s="321">
        <v>1.0815224583561451</v>
      </c>
    </row>
    <row r="10" spans="2:7">
      <c r="B10" s="322" t="s">
        <v>513</v>
      </c>
      <c r="C10" s="323">
        <v>660242.19999999995</v>
      </c>
      <c r="D10" s="323">
        <v>611919.10457411048</v>
      </c>
      <c r="E10" s="323">
        <v>743932.3237907734</v>
      </c>
      <c r="F10" s="324">
        <v>132013.21921666292</v>
      </c>
      <c r="G10" s="325">
        <v>0.2157363910194352</v>
      </c>
    </row>
    <row r="11" spans="2:7">
      <c r="B11" s="326" t="s">
        <v>321</v>
      </c>
      <c r="C11" s="327">
        <v>1038.4000000000001</v>
      </c>
      <c r="D11" s="327">
        <v>1490.2666432366327</v>
      </c>
      <c r="E11" s="327">
        <v>2381.5117599999999</v>
      </c>
      <c r="F11" s="328">
        <v>891.24511676336715</v>
      </c>
      <c r="G11" s="329">
        <v>0.59804406198592641</v>
      </c>
    </row>
    <row r="12" spans="2:7">
      <c r="B12" s="322" t="s">
        <v>514</v>
      </c>
      <c r="C12" s="323">
        <v>661280.6</v>
      </c>
      <c r="D12" s="323">
        <v>613409.3712173471</v>
      </c>
      <c r="E12" s="323">
        <v>746313.83555077342</v>
      </c>
      <c r="F12" s="324">
        <v>132904.46433342632</v>
      </c>
      <c r="G12" s="330">
        <v>0.21666520038595038</v>
      </c>
    </row>
    <row r="13" spans="2:7">
      <c r="B13" s="331" t="s">
        <v>515</v>
      </c>
      <c r="C13" s="332"/>
    </row>
    <row r="14" spans="2:7">
      <c r="B14" s="333" t="s">
        <v>1104</v>
      </c>
      <c r="C14" s="334"/>
      <c r="D14" s="334"/>
      <c r="E14" s="334"/>
      <c r="F14" s="334"/>
      <c r="G14" s="334"/>
    </row>
  </sheetData>
  <mergeCells count="8">
    <mergeCell ref="B2:G2"/>
    <mergeCell ref="B3:G3"/>
    <mergeCell ref="B4:G4"/>
    <mergeCell ref="B5:B6"/>
    <mergeCell ref="C5:C6"/>
    <mergeCell ref="D5:D6"/>
    <mergeCell ref="E5:E6"/>
    <mergeCell ref="F5:G5"/>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4"/>
  <sheetViews>
    <sheetView showGridLines="0" zoomScale="85" zoomScaleNormal="85" workbookViewId="0">
      <selection activeCell="D22" sqref="D22"/>
    </sheetView>
  </sheetViews>
  <sheetFormatPr defaultColWidth="9.140625" defaultRowHeight="12.75"/>
  <cols>
    <col min="1" max="1" width="6.85546875" style="17" customWidth="1"/>
    <col min="2" max="2" width="52.140625" style="17" customWidth="1"/>
    <col min="3" max="3" width="15" style="17" customWidth="1"/>
    <col min="4" max="4" width="17.140625" style="17" bestFit="1" customWidth="1"/>
    <col min="5" max="5" width="18" style="17" bestFit="1" customWidth="1"/>
    <col min="6" max="6" width="14.28515625" style="17" customWidth="1"/>
    <col min="7" max="7" width="14.140625" style="17" customWidth="1"/>
    <col min="8" max="8" width="15.42578125" style="17" customWidth="1"/>
    <col min="9" max="9" width="18.85546875" style="17" customWidth="1"/>
    <col min="10" max="10" width="19.42578125" style="17" customWidth="1"/>
    <col min="11" max="11" width="16.140625" style="17" bestFit="1" customWidth="1"/>
    <col min="12" max="12" width="9.140625" style="17"/>
    <col min="13" max="13" width="19.7109375" style="17" customWidth="1"/>
    <col min="14" max="16384" width="9.140625" style="17"/>
  </cols>
  <sheetData>
    <row r="2" spans="2:7" ht="15">
      <c r="B2" s="911" t="s">
        <v>545</v>
      </c>
      <c r="C2" s="911"/>
      <c r="D2" s="911"/>
      <c r="E2" s="911"/>
      <c r="F2" s="911"/>
      <c r="G2" s="911"/>
    </row>
    <row r="3" spans="2:7" ht="15">
      <c r="B3" s="912" t="s">
        <v>516</v>
      </c>
      <c r="C3" s="912"/>
      <c r="D3" s="913"/>
      <c r="E3" s="913"/>
      <c r="F3" s="913"/>
      <c r="G3" s="913"/>
    </row>
    <row r="4" spans="2:7" ht="16.5">
      <c r="B4" s="914" t="s">
        <v>523</v>
      </c>
      <c r="C4" s="914"/>
      <c r="D4" s="914"/>
      <c r="E4" s="914"/>
      <c r="F4" s="914"/>
      <c r="G4" s="914"/>
    </row>
    <row r="5" spans="2:7" ht="20.25" customHeight="1">
      <c r="B5" s="915" t="s">
        <v>430</v>
      </c>
      <c r="C5" s="906" t="s">
        <v>431</v>
      </c>
      <c r="D5" s="906" t="s">
        <v>524</v>
      </c>
      <c r="E5" s="906" t="s">
        <v>433</v>
      </c>
      <c r="F5" s="909" t="s">
        <v>434</v>
      </c>
      <c r="G5" s="917"/>
    </row>
    <row r="6" spans="2:7" ht="31.5" customHeight="1">
      <c r="B6" s="916"/>
      <c r="C6" s="907"/>
      <c r="D6" s="907"/>
      <c r="E6" s="908"/>
      <c r="F6" s="580" t="s">
        <v>435</v>
      </c>
      <c r="G6" s="580" t="s">
        <v>436</v>
      </c>
    </row>
    <row r="7" spans="2:7" ht="21.75" customHeight="1">
      <c r="B7" s="335" t="s">
        <v>519</v>
      </c>
      <c r="C7" s="336">
        <v>144226.9</v>
      </c>
      <c r="D7" s="336">
        <v>121794.6543688892</v>
      </c>
      <c r="E7" s="336">
        <v>137806.08671913866</v>
      </c>
      <c r="F7" s="337">
        <v>-0.15553440884544278</v>
      </c>
      <c r="G7" s="338">
        <v>0.13146252134970027</v>
      </c>
    </row>
    <row r="8" spans="2:7">
      <c r="B8" s="340" t="s">
        <v>525</v>
      </c>
      <c r="C8" s="341">
        <v>32478.400000000001</v>
      </c>
      <c r="D8" s="341">
        <v>28412.223503933041</v>
      </c>
      <c r="E8" s="341">
        <v>31466.840441121352</v>
      </c>
      <c r="F8" s="342">
        <v>-0.12519633036316324</v>
      </c>
      <c r="G8" s="343">
        <v>0.10751066127455555</v>
      </c>
    </row>
    <row r="9" spans="2:7">
      <c r="B9" s="340" t="s">
        <v>526</v>
      </c>
      <c r="C9" s="341">
        <v>93718.400000000009</v>
      </c>
      <c r="D9" s="341">
        <v>77784.511126900034</v>
      </c>
      <c r="E9" s="341">
        <v>90444.02954300851</v>
      </c>
      <c r="F9" s="342">
        <v>-0.17001878897953837</v>
      </c>
      <c r="G9" s="343">
        <v>0.16275114714618888</v>
      </c>
    </row>
    <row r="10" spans="2:7">
      <c r="B10" s="340" t="s">
        <v>527</v>
      </c>
      <c r="C10" s="341">
        <v>8167.8999999999987</v>
      </c>
      <c r="D10" s="341">
        <v>7381.468566129889</v>
      </c>
      <c r="E10" s="341">
        <v>7042.5773066214997</v>
      </c>
      <c r="F10" s="342">
        <v>-9.6283185870310595E-2</v>
      </c>
      <c r="G10" s="343">
        <v>-4.5911088894072249E-2</v>
      </c>
    </row>
    <row r="11" spans="2:7">
      <c r="B11" s="344" t="s">
        <v>528</v>
      </c>
      <c r="C11" s="341">
        <v>3572.3</v>
      </c>
      <c r="D11" s="341">
        <v>3185.7376119099922</v>
      </c>
      <c r="E11" s="341">
        <v>3048.7987861334</v>
      </c>
      <c r="F11" s="345">
        <v>-0.10821106516530188</v>
      </c>
      <c r="G11" s="343">
        <v>-4.2984966892640974E-2</v>
      </c>
    </row>
    <row r="12" spans="2:7" ht="25.5">
      <c r="B12" s="344" t="s">
        <v>529</v>
      </c>
      <c r="C12" s="341">
        <v>1725.3999999999999</v>
      </c>
      <c r="D12" s="341">
        <v>1626.2231553181566</v>
      </c>
      <c r="E12" s="341">
        <v>1792.8602244603503</v>
      </c>
      <c r="F12" s="342">
        <v>-5.7480494193719256E-2</v>
      </c>
      <c r="G12" s="346">
        <v>0.10246875934415822</v>
      </c>
    </row>
    <row r="13" spans="2:7">
      <c r="B13" s="340" t="s">
        <v>280</v>
      </c>
      <c r="C13" s="341">
        <v>4564.5</v>
      </c>
      <c r="D13" s="341">
        <v>3404.4904046980805</v>
      </c>
      <c r="E13" s="341">
        <v>4010.980417793563</v>
      </c>
      <c r="F13" s="342">
        <v>-0.25413727578090028</v>
      </c>
      <c r="G13" s="343">
        <v>0.17814413935740481</v>
      </c>
    </row>
    <row r="14" spans="2:7" ht="22.5" customHeight="1">
      <c r="B14" s="335" t="s">
        <v>520</v>
      </c>
      <c r="C14" s="336">
        <v>483126.6999999999</v>
      </c>
      <c r="D14" s="336">
        <v>432192.2231008918</v>
      </c>
      <c r="E14" s="336">
        <v>485539.0052913843</v>
      </c>
      <c r="F14" s="347">
        <v>-0.10542674809549568</v>
      </c>
      <c r="G14" s="348">
        <v>0.12343299888123882</v>
      </c>
    </row>
    <row r="15" spans="2:7">
      <c r="B15" s="349" t="s">
        <v>530</v>
      </c>
      <c r="C15" s="341">
        <v>59447.7</v>
      </c>
      <c r="D15" s="341">
        <v>56846.666931511871</v>
      </c>
      <c r="E15" s="341">
        <v>56397.426780735506</v>
      </c>
      <c r="F15" s="342">
        <v>-4.3753300270458317E-2</v>
      </c>
      <c r="G15" s="343">
        <v>-7.9026647475674006E-3</v>
      </c>
    </row>
    <row r="16" spans="2:7">
      <c r="B16" s="350" t="s">
        <v>531</v>
      </c>
      <c r="C16" s="341">
        <v>96181.4</v>
      </c>
      <c r="D16" s="341">
        <v>89306.671740759455</v>
      </c>
      <c r="E16" s="341">
        <v>106290.68176835544</v>
      </c>
      <c r="F16" s="342">
        <v>-7.1476691535375281E-2</v>
      </c>
      <c r="G16" s="343">
        <v>0.19017627346921384</v>
      </c>
    </row>
    <row r="17" spans="2:7">
      <c r="B17" s="349" t="s">
        <v>532</v>
      </c>
      <c r="C17" s="341">
        <v>36395.399999999994</v>
      </c>
      <c r="D17" s="341">
        <v>35945.700957239707</v>
      </c>
      <c r="E17" s="341">
        <v>34675.885520046038</v>
      </c>
      <c r="F17" s="342">
        <v>-1.2355930770379997E-2</v>
      </c>
      <c r="G17" s="343">
        <v>-3.5325933376684326E-2</v>
      </c>
    </row>
    <row r="18" spans="2:7">
      <c r="B18" s="340" t="s">
        <v>533</v>
      </c>
      <c r="C18" s="341">
        <v>2256.3000000000002</v>
      </c>
      <c r="D18" s="341">
        <v>984.98294225689153</v>
      </c>
      <c r="E18" s="341">
        <v>941.46970064007701</v>
      </c>
      <c r="F18" s="342">
        <v>-0.56345213745650335</v>
      </c>
      <c r="G18" s="343">
        <v>-4.4176644843323509E-2</v>
      </c>
    </row>
    <row r="19" spans="2:7">
      <c r="B19" s="351" t="s">
        <v>534</v>
      </c>
      <c r="C19" s="341">
        <v>29564.500000000004</v>
      </c>
      <c r="D19" s="341">
        <v>24017.328574714804</v>
      </c>
      <c r="E19" s="341">
        <v>29124.499700356246</v>
      </c>
      <c r="F19" s="342">
        <v>-0.18762946862910579</v>
      </c>
      <c r="G19" s="343">
        <v>0.2126452619305137</v>
      </c>
    </row>
    <row r="20" spans="2:7">
      <c r="B20" s="340" t="s">
        <v>526</v>
      </c>
      <c r="C20" s="341">
        <v>120605.6</v>
      </c>
      <c r="D20" s="341">
        <v>111633.82246796133</v>
      </c>
      <c r="E20" s="341">
        <v>122819.3375294375</v>
      </c>
      <c r="F20" s="342">
        <v>-7.4389394290469646E-2</v>
      </c>
      <c r="G20" s="343">
        <v>0.10019826262498888</v>
      </c>
    </row>
    <row r="21" spans="2:7">
      <c r="B21" s="340" t="s">
        <v>527</v>
      </c>
      <c r="C21" s="341">
        <v>22442.799999999992</v>
      </c>
      <c r="D21" s="341">
        <v>21586.601412979147</v>
      </c>
      <c r="E21" s="341">
        <v>23555.431495058307</v>
      </c>
      <c r="F21" s="342">
        <v>-3.81502569653005E-2</v>
      </c>
      <c r="G21" s="343">
        <v>9.1206116442923868E-2</v>
      </c>
    </row>
    <row r="22" spans="2:7">
      <c r="B22" s="340" t="s">
        <v>528</v>
      </c>
      <c r="C22" s="341">
        <v>350.6</v>
      </c>
      <c r="D22" s="341">
        <v>414.12664576469166</v>
      </c>
      <c r="E22" s="341">
        <v>382.09629950167499</v>
      </c>
      <c r="F22" s="342">
        <v>0.18119408375553814</v>
      </c>
      <c r="G22" s="343">
        <v>-7.7344325922018675E-2</v>
      </c>
    </row>
    <row r="23" spans="2:7">
      <c r="B23" s="340" t="s">
        <v>535</v>
      </c>
      <c r="C23" s="341">
        <v>40590.700000000004</v>
      </c>
      <c r="D23" s="341">
        <v>32652.430013809844</v>
      </c>
      <c r="E23" s="341">
        <v>40161.0379482547</v>
      </c>
      <c r="F23" s="342">
        <v>-0.1955686890393652</v>
      </c>
      <c r="G23" s="343">
        <v>0.229955563223601</v>
      </c>
    </row>
    <row r="24" spans="2:7">
      <c r="B24" s="340" t="s">
        <v>536</v>
      </c>
      <c r="C24" s="341">
        <v>20237.600000000002</v>
      </c>
      <c r="D24" s="341">
        <v>13926.754234655149</v>
      </c>
      <c r="E24" s="341">
        <v>16908.212060367365</v>
      </c>
      <c r="F24" s="342">
        <v>-0.31183765690323217</v>
      </c>
      <c r="G24" s="343">
        <v>0.21408131252098905</v>
      </c>
    </row>
    <row r="25" spans="2:7">
      <c r="B25" s="340" t="s">
        <v>537</v>
      </c>
      <c r="C25" s="341">
        <v>9183</v>
      </c>
      <c r="D25" s="341">
        <v>8623.1983559599994</v>
      </c>
      <c r="E25" s="341">
        <v>9953.1331314970012</v>
      </c>
      <c r="F25" s="353">
        <v>0</v>
      </c>
      <c r="G25" s="343">
        <v>0.15422755231158591</v>
      </c>
    </row>
    <row r="26" spans="2:7">
      <c r="B26" s="340" t="s">
        <v>280</v>
      </c>
      <c r="C26" s="341">
        <v>45871.1</v>
      </c>
      <c r="D26" s="341">
        <v>36253.938823278942</v>
      </c>
      <c r="E26" s="341">
        <v>44329.793357134484</v>
      </c>
      <c r="F26" s="342">
        <v>-0.20965621440778737</v>
      </c>
      <c r="G26" s="343">
        <v>0.2227579897793055</v>
      </c>
    </row>
    <row r="27" spans="2:7">
      <c r="B27" s="335" t="s">
        <v>521</v>
      </c>
      <c r="C27" s="336">
        <v>32888.600000000006</v>
      </c>
      <c r="D27" s="336">
        <v>57932.227104329497</v>
      </c>
      <c r="E27" s="336">
        <v>120587.23178025044</v>
      </c>
      <c r="F27" s="347">
        <v>0.76146832350204896</v>
      </c>
      <c r="G27" s="338">
        <v>1.0815224583561451</v>
      </c>
    </row>
    <row r="28" spans="2:7">
      <c r="B28" s="349" t="s">
        <v>538</v>
      </c>
      <c r="C28" s="341">
        <v>2553.2999999999997</v>
      </c>
      <c r="D28" s="341">
        <v>2468.7324757121105</v>
      </c>
      <c r="E28" s="341">
        <v>2605.8348056446534</v>
      </c>
      <c r="F28" s="342">
        <v>-3.3120872708999771E-2</v>
      </c>
      <c r="G28" s="343">
        <v>5.5535515201174501E-2</v>
      </c>
    </row>
    <row r="29" spans="2:7">
      <c r="B29" s="340" t="s">
        <v>539</v>
      </c>
      <c r="C29" s="341">
        <v>1077.6999999999998</v>
      </c>
      <c r="D29" s="341">
        <v>984.30330683353088</v>
      </c>
      <c r="E29" s="341">
        <v>1178.6688008120002</v>
      </c>
      <c r="F29" s="342">
        <v>-8.6662979647832428E-2</v>
      </c>
      <c r="G29" s="343">
        <v>0.19746504215630067</v>
      </c>
    </row>
    <row r="30" spans="2:7">
      <c r="B30" s="354" t="s">
        <v>540</v>
      </c>
      <c r="C30" s="341">
        <v>717.30000000000007</v>
      </c>
      <c r="D30" s="341">
        <v>427.17302838771712</v>
      </c>
      <c r="E30" s="341">
        <v>803.16406964199996</v>
      </c>
      <c r="F30" s="342">
        <v>-0.40447089308836315</v>
      </c>
      <c r="G30" s="343">
        <v>0.88018441303138695</v>
      </c>
    </row>
    <row r="31" spans="2:7">
      <c r="B31" s="354" t="s">
        <v>541</v>
      </c>
      <c r="C31" s="341">
        <v>18109.600000000002</v>
      </c>
      <c r="D31" s="341">
        <v>14143.482635730386</v>
      </c>
      <c r="E31" s="341">
        <v>17905.194791206228</v>
      </c>
      <c r="F31" s="342">
        <v>-0.21900634825007814</v>
      </c>
      <c r="G31" s="343">
        <v>0.26596788445673947</v>
      </c>
    </row>
    <row r="32" spans="2:7">
      <c r="B32" s="354" t="s">
        <v>280</v>
      </c>
      <c r="C32" s="341">
        <v>10430.700000000001</v>
      </c>
      <c r="D32" s="341">
        <v>39908.53565766575</v>
      </c>
      <c r="E32" s="341">
        <v>98094.369312945564</v>
      </c>
      <c r="F32" s="342">
        <v>2.8260649484373768</v>
      </c>
      <c r="G32" s="343">
        <v>1.457979670173724</v>
      </c>
    </row>
    <row r="33" spans="2:8">
      <c r="B33" s="355" t="s">
        <v>542</v>
      </c>
      <c r="C33" s="341">
        <v>0</v>
      </c>
      <c r="D33" s="341">
        <v>0</v>
      </c>
      <c r="E33" s="341">
        <v>0</v>
      </c>
      <c r="F33" s="342">
        <v>0</v>
      </c>
      <c r="G33" s="705">
        <v>0</v>
      </c>
    </row>
    <row r="34" spans="2:8">
      <c r="B34" s="355" t="s">
        <v>543</v>
      </c>
      <c r="C34" s="341">
        <v>0</v>
      </c>
      <c r="D34" s="341">
        <v>12400</v>
      </c>
      <c r="E34" s="341">
        <v>0</v>
      </c>
      <c r="F34" s="342">
        <v>0</v>
      </c>
      <c r="G34" s="343">
        <v>-1</v>
      </c>
    </row>
    <row r="35" spans="2:8">
      <c r="B35" s="355" t="s">
        <v>544</v>
      </c>
      <c r="C35" s="341">
        <v>0</v>
      </c>
      <c r="D35" s="341">
        <v>4000</v>
      </c>
      <c r="E35" s="341">
        <v>1000</v>
      </c>
      <c r="F35" s="342">
        <v>0</v>
      </c>
      <c r="G35" s="343">
        <v>-0.75</v>
      </c>
    </row>
    <row r="36" spans="2:8" ht="25.5">
      <c r="B36" s="356" t="s">
        <v>1129</v>
      </c>
      <c r="C36" s="341">
        <v>0</v>
      </c>
      <c r="D36" s="341">
        <v>10655.905376000001</v>
      </c>
      <c r="E36" s="341">
        <v>87315.94200000001</v>
      </c>
      <c r="F36" s="342">
        <v>0</v>
      </c>
      <c r="G36" s="343">
        <v>7.1941363890729804</v>
      </c>
    </row>
    <row r="37" spans="2:8">
      <c r="B37" s="355" t="s">
        <v>280</v>
      </c>
      <c r="C37" s="341">
        <v>10430.700000000001</v>
      </c>
      <c r="D37" s="341">
        <v>12852.63028166575</v>
      </c>
      <c r="E37" s="341">
        <v>9778.4273129455541</v>
      </c>
      <c r="F37" s="342">
        <v>0.2321924973075391</v>
      </c>
      <c r="G37" s="343">
        <v>-0.23918862531240315</v>
      </c>
    </row>
    <row r="38" spans="2:8" ht="18.75" customHeight="1">
      <c r="B38" s="357" t="s">
        <v>513</v>
      </c>
      <c r="C38" s="358">
        <v>660242.19999999995</v>
      </c>
      <c r="D38" s="358">
        <v>611919.10457411048</v>
      </c>
      <c r="E38" s="358">
        <v>743932.3237907734</v>
      </c>
      <c r="F38" s="359">
        <v>-7.318995275656337E-2</v>
      </c>
      <c r="G38" s="360">
        <v>0.2157363910194352</v>
      </c>
    </row>
    <row r="39" spans="2:8" ht="17.25" customHeight="1">
      <c r="B39" s="361" t="s">
        <v>321</v>
      </c>
      <c r="C39" s="362">
        <v>1038.4000000000001</v>
      </c>
      <c r="D39" s="362">
        <v>1490.2666432366327</v>
      </c>
      <c r="E39" s="362">
        <v>2381.5117599999999</v>
      </c>
      <c r="F39" s="363">
        <v>0.43515662869475413</v>
      </c>
      <c r="G39" s="338">
        <v>0.59804406198592641</v>
      </c>
    </row>
    <row r="40" spans="2:8" ht="20.25" customHeight="1">
      <c r="B40" s="357" t="s">
        <v>514</v>
      </c>
      <c r="C40" s="706">
        <v>661280.6</v>
      </c>
      <c r="D40" s="706">
        <v>613409.3712173471</v>
      </c>
      <c r="E40" s="706">
        <v>746313.83555077342</v>
      </c>
      <c r="F40" s="707">
        <v>-7.2391702981537409E-2</v>
      </c>
      <c r="G40" s="708">
        <v>0.21666520038595038</v>
      </c>
    </row>
    <row r="41" spans="2:8">
      <c r="B41" s="331" t="s">
        <v>515</v>
      </c>
      <c r="F41" s="339"/>
    </row>
    <row r="42" spans="2:8">
      <c r="B42" s="333" t="s">
        <v>1104</v>
      </c>
      <c r="C42" s="332"/>
      <c r="D42" s="364"/>
      <c r="E42" s="364"/>
      <c r="F42" s="365"/>
      <c r="G42" s="366"/>
    </row>
    <row r="43" spans="2:8">
      <c r="F43" s="339"/>
    </row>
    <row r="44" spans="2:8">
      <c r="C44" s="339"/>
      <c r="D44" s="339"/>
      <c r="E44" s="339"/>
      <c r="F44" s="339"/>
      <c r="H44" s="339"/>
    </row>
  </sheetData>
  <mergeCells count="8">
    <mergeCell ref="B2:G2"/>
    <mergeCell ref="B3:G3"/>
    <mergeCell ref="B4:G4"/>
    <mergeCell ref="B5:B6"/>
    <mergeCell ref="C5:C6"/>
    <mergeCell ref="D5:D6"/>
    <mergeCell ref="E5:E6"/>
    <mergeCell ref="F5:G5"/>
  </mergeCells>
  <printOptions horizontalCentered="1"/>
  <pageMargins left="0" right="0" top="0.74803149606299213" bottom="0.74803149606299213" header="0.31496062992125984" footer="0.31496062992125984"/>
  <pageSetup scale="8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44"/>
  <sheetViews>
    <sheetView showGridLines="0" zoomScale="85" zoomScaleNormal="85" workbookViewId="0">
      <selection activeCell="C38" sqref="C38"/>
    </sheetView>
  </sheetViews>
  <sheetFormatPr defaultColWidth="9.140625" defaultRowHeight="12.75"/>
  <cols>
    <col min="1" max="1" width="9.140625" style="17"/>
    <col min="2" max="2" width="52.85546875" style="17" customWidth="1"/>
    <col min="3" max="3" width="18" style="17" bestFit="1" customWidth="1"/>
    <col min="4" max="4" width="15.7109375" style="17" customWidth="1"/>
    <col min="5" max="6" width="15.28515625" style="17" customWidth="1"/>
    <col min="7" max="7" width="11.42578125" style="17" customWidth="1"/>
    <col min="8" max="8" width="10.85546875" style="17" customWidth="1"/>
    <col min="9" max="9" width="9.42578125" style="17" bestFit="1" customWidth="1"/>
    <col min="10" max="10" width="11.5703125" style="17" bestFit="1" customWidth="1"/>
    <col min="11" max="11" width="11.42578125" style="17" bestFit="1" customWidth="1"/>
    <col min="12" max="16384" width="9.140625" style="17"/>
  </cols>
  <sheetData>
    <row r="3" spans="2:8" ht="15">
      <c r="B3" s="911" t="s">
        <v>552</v>
      </c>
      <c r="C3" s="911"/>
      <c r="D3" s="911"/>
      <c r="E3" s="911"/>
      <c r="F3" s="911"/>
      <c r="G3" s="911"/>
      <c r="H3" s="911"/>
    </row>
    <row r="4" spans="2:8" ht="15">
      <c r="B4" s="912" t="s">
        <v>516</v>
      </c>
      <c r="C4" s="912"/>
      <c r="D4" s="912"/>
      <c r="E4" s="913"/>
      <c r="F4" s="913"/>
      <c r="G4" s="913"/>
      <c r="H4" s="913"/>
    </row>
    <row r="5" spans="2:8" ht="14.25">
      <c r="B5" s="914" t="s">
        <v>429</v>
      </c>
      <c r="C5" s="914"/>
      <c r="D5" s="914"/>
      <c r="E5" s="914"/>
      <c r="F5" s="914"/>
      <c r="G5" s="914"/>
      <c r="H5" s="914"/>
    </row>
    <row r="6" spans="2:8">
      <c r="B6" s="920" t="s">
        <v>430</v>
      </c>
      <c r="C6" s="906" t="s">
        <v>524</v>
      </c>
      <c r="D6" s="906" t="s">
        <v>546</v>
      </c>
      <c r="E6" s="906" t="s">
        <v>547</v>
      </c>
      <c r="F6" s="906" t="s">
        <v>433</v>
      </c>
      <c r="G6" s="918" t="s">
        <v>548</v>
      </c>
      <c r="H6" s="919"/>
    </row>
    <row r="7" spans="2:8">
      <c r="B7" s="921"/>
      <c r="C7" s="908"/>
      <c r="D7" s="908"/>
      <c r="E7" s="908"/>
      <c r="F7" s="908"/>
      <c r="G7" s="367" t="s">
        <v>144</v>
      </c>
      <c r="H7" s="367" t="s">
        <v>145</v>
      </c>
    </row>
    <row r="8" spans="2:8">
      <c r="B8" s="368" t="s">
        <v>519</v>
      </c>
      <c r="C8" s="336">
        <v>121794.6543688892</v>
      </c>
      <c r="D8" s="369">
        <v>0</v>
      </c>
      <c r="E8" s="336">
        <v>121794.6543688892</v>
      </c>
      <c r="F8" s="336">
        <v>137806.08671913866</v>
      </c>
      <c r="G8" s="370">
        <v>16011.432350249466</v>
      </c>
      <c r="H8" s="709">
        <v>0.13146252134970027</v>
      </c>
    </row>
    <row r="9" spans="2:8">
      <c r="B9" s="340" t="s">
        <v>525</v>
      </c>
      <c r="C9" s="341">
        <v>28412.223503933041</v>
      </c>
      <c r="D9" s="710">
        <v>0</v>
      </c>
      <c r="E9" s="341">
        <v>28412.223503933041</v>
      </c>
      <c r="F9" s="341">
        <v>31466.840441121352</v>
      </c>
      <c r="G9" s="318">
        <v>3054.6169371883116</v>
      </c>
      <c r="H9" s="343">
        <v>0.10751066127455555</v>
      </c>
    </row>
    <row r="10" spans="2:8">
      <c r="B10" s="340" t="s">
        <v>526</v>
      </c>
      <c r="C10" s="341">
        <v>77784.511126900034</v>
      </c>
      <c r="D10" s="710">
        <v>0</v>
      </c>
      <c r="E10" s="341">
        <v>77784.511126900034</v>
      </c>
      <c r="F10" s="341">
        <v>90444.02954300851</v>
      </c>
      <c r="G10" s="318">
        <v>12659.518416108476</v>
      </c>
      <c r="H10" s="343">
        <v>0.16275114714618888</v>
      </c>
    </row>
    <row r="11" spans="2:8">
      <c r="B11" s="340" t="s">
        <v>527</v>
      </c>
      <c r="C11" s="341">
        <v>7381.468566129889</v>
      </c>
      <c r="D11" s="710">
        <v>0</v>
      </c>
      <c r="E11" s="341">
        <v>7381.468566129889</v>
      </c>
      <c r="F11" s="341">
        <v>7042.5773066214997</v>
      </c>
      <c r="G11" s="318">
        <v>-338.89125950838934</v>
      </c>
      <c r="H11" s="343">
        <v>-4.5911088894072249E-2</v>
      </c>
    </row>
    <row r="12" spans="2:8">
      <c r="B12" s="340" t="s">
        <v>528</v>
      </c>
      <c r="C12" s="341">
        <v>3185.7376119099922</v>
      </c>
      <c r="D12" s="710">
        <v>0</v>
      </c>
      <c r="E12" s="341">
        <v>3185.7376119099922</v>
      </c>
      <c r="F12" s="341">
        <v>3048.7987861334</v>
      </c>
      <c r="G12" s="318">
        <v>-136.93882577659224</v>
      </c>
      <c r="H12" s="343">
        <v>-4.2984966892640974E-2</v>
      </c>
    </row>
    <row r="13" spans="2:8" ht="25.5">
      <c r="B13" s="344" t="s">
        <v>529</v>
      </c>
      <c r="C13" s="341">
        <v>1626.2231553181566</v>
      </c>
      <c r="D13" s="371">
        <v>0</v>
      </c>
      <c r="E13" s="341">
        <v>1626.2231553181566</v>
      </c>
      <c r="F13" s="341">
        <v>1792.8602244603503</v>
      </c>
      <c r="G13" s="318">
        <v>166.6370691421937</v>
      </c>
      <c r="H13" s="346">
        <v>0.10246875934415822</v>
      </c>
    </row>
    <row r="14" spans="2:8">
      <c r="B14" s="340" t="s">
        <v>280</v>
      </c>
      <c r="C14" s="341">
        <v>3404.4904046980805</v>
      </c>
      <c r="D14" s="353">
        <v>0</v>
      </c>
      <c r="E14" s="341">
        <v>3404.4904046980805</v>
      </c>
      <c r="F14" s="341">
        <v>4010.980417793563</v>
      </c>
      <c r="G14" s="318">
        <v>606.49001309548248</v>
      </c>
      <c r="H14" s="343">
        <v>0.17814413935740481</v>
      </c>
    </row>
    <row r="15" spans="2:8">
      <c r="B15" s="368" t="s">
        <v>520</v>
      </c>
      <c r="C15" s="336">
        <v>432192.2231008918</v>
      </c>
      <c r="D15" s="336">
        <v>9664.1</v>
      </c>
      <c r="E15" s="336">
        <v>425709.62310089183</v>
      </c>
      <c r="F15" s="336">
        <v>485539.0052913843</v>
      </c>
      <c r="G15" s="370">
        <v>59829.38219049247</v>
      </c>
      <c r="H15" s="711">
        <v>0.1405403564868748</v>
      </c>
    </row>
    <row r="16" spans="2:8">
      <c r="B16" s="349" t="s">
        <v>530</v>
      </c>
      <c r="C16" s="341">
        <v>56846.666931511871</v>
      </c>
      <c r="D16" s="372">
        <v>0</v>
      </c>
      <c r="E16" s="341">
        <v>56846.666931511871</v>
      </c>
      <c r="F16" s="341">
        <v>56397.426780735506</v>
      </c>
      <c r="G16" s="318">
        <v>-449.24015077636432</v>
      </c>
      <c r="H16" s="343">
        <v>-7.9026647475674006E-3</v>
      </c>
    </row>
    <row r="17" spans="2:8">
      <c r="B17" s="350" t="s">
        <v>531</v>
      </c>
      <c r="C17" s="341">
        <v>89306.671740759455</v>
      </c>
      <c r="D17" s="341">
        <v>3739.7</v>
      </c>
      <c r="E17" s="341">
        <v>85566.971740759458</v>
      </c>
      <c r="F17" s="341">
        <v>106290.68176835544</v>
      </c>
      <c r="G17" s="318">
        <v>20723.710027595982</v>
      </c>
      <c r="H17" s="343">
        <v>0.24219286491033243</v>
      </c>
    </row>
    <row r="18" spans="2:8">
      <c r="B18" s="349" t="s">
        <v>532</v>
      </c>
      <c r="C18" s="341">
        <v>35945.700957239707</v>
      </c>
      <c r="D18" s="341">
        <v>3181.5</v>
      </c>
      <c r="E18" s="341">
        <v>35945.700957239707</v>
      </c>
      <c r="F18" s="341">
        <v>34675.885520046038</v>
      </c>
      <c r="G18" s="318">
        <v>-1269.8154371936689</v>
      </c>
      <c r="H18" s="343">
        <v>-3.5325933376684326E-2</v>
      </c>
    </row>
    <row r="19" spans="2:8">
      <c r="B19" s="340" t="s">
        <v>533</v>
      </c>
      <c r="C19" s="341">
        <v>984.98294225689153</v>
      </c>
      <c r="D19" s="353">
        <v>0</v>
      </c>
      <c r="E19" s="341">
        <v>984.98294225689153</v>
      </c>
      <c r="F19" s="341">
        <v>941.46970064007701</v>
      </c>
      <c r="G19" s="318">
        <v>-43.513241616814526</v>
      </c>
      <c r="H19" s="343">
        <v>-4.4176644843323509E-2</v>
      </c>
    </row>
    <row r="20" spans="2:8">
      <c r="B20" s="351" t="s">
        <v>534</v>
      </c>
      <c r="C20" s="341">
        <v>24017.328574714804</v>
      </c>
      <c r="D20" s="353">
        <v>0</v>
      </c>
      <c r="E20" s="341">
        <v>24017.328574714804</v>
      </c>
      <c r="F20" s="341">
        <v>29124.499700356246</v>
      </c>
      <c r="G20" s="318">
        <v>5107.1711256414419</v>
      </c>
      <c r="H20" s="343">
        <v>0.2126452619305137</v>
      </c>
    </row>
    <row r="21" spans="2:8">
      <c r="B21" s="340" t="s">
        <v>526</v>
      </c>
      <c r="C21" s="341">
        <v>111633.82246796133</v>
      </c>
      <c r="D21" s="353">
        <v>0</v>
      </c>
      <c r="E21" s="341">
        <v>111633.82246796133</v>
      </c>
      <c r="F21" s="341">
        <v>122819.3375294375</v>
      </c>
      <c r="G21" s="318">
        <v>11185.515061476166</v>
      </c>
      <c r="H21" s="343">
        <v>0.10019826262498888</v>
      </c>
    </row>
    <row r="22" spans="2:8">
      <c r="B22" s="340" t="s">
        <v>527</v>
      </c>
      <c r="C22" s="341">
        <v>21586.601412979147</v>
      </c>
      <c r="D22" s="353">
        <v>0</v>
      </c>
      <c r="E22" s="341">
        <v>21586.601412979147</v>
      </c>
      <c r="F22" s="341">
        <v>23555.431495058307</v>
      </c>
      <c r="G22" s="318">
        <v>1968.8300820791592</v>
      </c>
      <c r="H22" s="343">
        <v>9.1206116442923868E-2</v>
      </c>
    </row>
    <row r="23" spans="2:8">
      <c r="B23" s="340" t="s">
        <v>528</v>
      </c>
      <c r="C23" s="341">
        <v>414.12664576469166</v>
      </c>
      <c r="D23" s="353">
        <v>0</v>
      </c>
      <c r="E23" s="341">
        <v>414.12664576469166</v>
      </c>
      <c r="F23" s="341">
        <v>382.09629950167499</v>
      </c>
      <c r="G23" s="318">
        <v>-32.030346263016668</v>
      </c>
      <c r="H23" s="343">
        <v>-7.7344325922018675E-2</v>
      </c>
    </row>
    <row r="24" spans="2:8">
      <c r="B24" s="340" t="s">
        <v>535</v>
      </c>
      <c r="C24" s="341">
        <v>32652.430013809844</v>
      </c>
      <c r="D24" s="353">
        <v>0</v>
      </c>
      <c r="E24" s="341">
        <v>32652.430013809844</v>
      </c>
      <c r="F24" s="341">
        <v>40161.0379482547</v>
      </c>
      <c r="G24" s="318">
        <v>7508.6079344448553</v>
      </c>
      <c r="H24" s="343">
        <v>0.229955563223601</v>
      </c>
    </row>
    <row r="25" spans="2:8">
      <c r="B25" s="340" t="s">
        <v>536</v>
      </c>
      <c r="C25" s="341">
        <v>13926.754234655149</v>
      </c>
      <c r="D25" s="353">
        <v>0</v>
      </c>
      <c r="E25" s="341">
        <v>13926.754234655149</v>
      </c>
      <c r="F25" s="341">
        <v>16908.212060367365</v>
      </c>
      <c r="G25" s="318">
        <v>2981.4578257122157</v>
      </c>
      <c r="H25" s="343">
        <v>0.21408131252098905</v>
      </c>
    </row>
    <row r="26" spans="2:8">
      <c r="B26" s="340" t="s">
        <v>537</v>
      </c>
      <c r="C26" s="341">
        <v>8623.1983559599994</v>
      </c>
      <c r="D26" s="353">
        <v>0</v>
      </c>
      <c r="E26" s="341">
        <v>8623.1983559599994</v>
      </c>
      <c r="F26" s="341">
        <v>9953.1331314970012</v>
      </c>
      <c r="G26" s="318">
        <v>1329.9347755370018</v>
      </c>
      <c r="H26" s="343">
        <v>0.15422755231158591</v>
      </c>
    </row>
    <row r="27" spans="2:8">
      <c r="B27" s="340" t="s">
        <v>280</v>
      </c>
      <c r="C27" s="341">
        <v>36253.938823278942</v>
      </c>
      <c r="D27" s="341">
        <v>2742.9</v>
      </c>
      <c r="E27" s="341">
        <v>33511.038823278941</v>
      </c>
      <c r="F27" s="341">
        <v>44329.793357134484</v>
      </c>
      <c r="G27" s="318">
        <v>10818.754533855543</v>
      </c>
      <c r="H27" s="343">
        <v>0.32284151472917433</v>
      </c>
    </row>
    <row r="28" spans="2:8">
      <c r="B28" s="368" t="s">
        <v>521</v>
      </c>
      <c r="C28" s="336">
        <v>57932.2</v>
      </c>
      <c r="D28" s="373">
        <v>25385.1</v>
      </c>
      <c r="E28" s="336">
        <v>32547.127104329498</v>
      </c>
      <c r="F28" s="336">
        <v>120587.23178025044</v>
      </c>
      <c r="G28" s="370">
        <v>88040.104675920942</v>
      </c>
      <c r="H28" s="709">
        <v>2.705003866968327</v>
      </c>
    </row>
    <row r="29" spans="2:8">
      <c r="B29" s="349" t="s">
        <v>549</v>
      </c>
      <c r="C29" s="341">
        <v>2468.7324757121105</v>
      </c>
      <c r="D29" s="353">
        <v>0</v>
      </c>
      <c r="E29" s="341">
        <v>2468.7324757121105</v>
      </c>
      <c r="F29" s="341">
        <v>2605.8348056446534</v>
      </c>
      <c r="G29" s="318">
        <v>137.10232993254294</v>
      </c>
      <c r="H29" s="343">
        <v>5.5535515201174501E-2</v>
      </c>
    </row>
    <row r="30" spans="2:8">
      <c r="B30" s="340" t="s">
        <v>539</v>
      </c>
      <c r="C30" s="341">
        <v>984.30330683353088</v>
      </c>
      <c r="D30" s="353">
        <v>0</v>
      </c>
      <c r="E30" s="341">
        <v>984.30330683353088</v>
      </c>
      <c r="F30" s="341">
        <v>1178.6688008120002</v>
      </c>
      <c r="G30" s="318">
        <v>194.36549397846932</v>
      </c>
      <c r="H30" s="343">
        <v>0.19746504215630067</v>
      </c>
    </row>
    <row r="31" spans="2:8">
      <c r="B31" s="354" t="s">
        <v>540</v>
      </c>
      <c r="C31" s="341">
        <v>427.17302838771712</v>
      </c>
      <c r="D31" s="353">
        <v>0</v>
      </c>
      <c r="E31" s="341">
        <v>427.17302838771712</v>
      </c>
      <c r="F31" s="341">
        <v>803.16406964199996</v>
      </c>
      <c r="G31" s="318">
        <v>375.99104125428283</v>
      </c>
      <c r="H31" s="343">
        <v>0.88018441303138695</v>
      </c>
    </row>
    <row r="32" spans="2:8">
      <c r="B32" s="354" t="s">
        <v>550</v>
      </c>
      <c r="C32" s="341">
        <v>14143.482635730386</v>
      </c>
      <c r="D32" s="353">
        <v>0</v>
      </c>
      <c r="E32" s="341">
        <v>14143.482635730386</v>
      </c>
      <c r="F32" s="341">
        <v>17905.194791206228</v>
      </c>
      <c r="G32" s="318">
        <v>3761.7121554758414</v>
      </c>
      <c r="H32" s="343">
        <v>0.26596788445673947</v>
      </c>
    </row>
    <row r="33" spans="2:8">
      <c r="B33" s="354" t="s">
        <v>280</v>
      </c>
      <c r="C33" s="341">
        <v>39908.53565766575</v>
      </c>
      <c r="D33" s="374">
        <v>25385.1</v>
      </c>
      <c r="E33" s="375">
        <v>14523.435657665752</v>
      </c>
      <c r="F33" s="375">
        <v>98094.369312945564</v>
      </c>
      <c r="G33" s="318">
        <v>83570.933655279805</v>
      </c>
      <c r="H33" s="343">
        <v>5.7542124071152161</v>
      </c>
    </row>
    <row r="34" spans="2:8">
      <c r="B34" s="355" t="s">
        <v>542</v>
      </c>
      <c r="C34" s="341">
        <v>0</v>
      </c>
      <c r="D34" s="374">
        <v>0</v>
      </c>
      <c r="E34" s="375">
        <v>0</v>
      </c>
      <c r="F34" s="375">
        <v>0</v>
      </c>
      <c r="G34" s="318"/>
      <c r="H34" s="343"/>
    </row>
    <row r="35" spans="2:8">
      <c r="B35" s="355" t="s">
        <v>543</v>
      </c>
      <c r="C35" s="341">
        <v>12400</v>
      </c>
      <c r="D35" s="374">
        <v>0</v>
      </c>
      <c r="E35" s="375">
        <v>12400</v>
      </c>
      <c r="F35" s="375">
        <v>0</v>
      </c>
      <c r="G35" s="318">
        <v>-12400</v>
      </c>
      <c r="H35" s="343">
        <v>-1</v>
      </c>
    </row>
    <row r="36" spans="2:8">
      <c r="B36" s="355" t="s">
        <v>544</v>
      </c>
      <c r="C36" s="341">
        <v>4000</v>
      </c>
      <c r="D36" s="374">
        <v>0</v>
      </c>
      <c r="E36" s="375">
        <v>4000</v>
      </c>
      <c r="F36" s="375">
        <v>1000</v>
      </c>
      <c r="G36" s="318">
        <v>-3000</v>
      </c>
      <c r="H36" s="343">
        <v>-0.75</v>
      </c>
    </row>
    <row r="37" spans="2:8" ht="25.5">
      <c r="B37" s="356" t="s">
        <v>1129</v>
      </c>
      <c r="C37" s="341">
        <v>10655.905376000001</v>
      </c>
      <c r="D37" s="374">
        <v>0</v>
      </c>
      <c r="E37" s="375">
        <v>10655.905376000001</v>
      </c>
      <c r="F37" s="375">
        <v>87315.94200000001</v>
      </c>
      <c r="G37" s="318">
        <v>76660.036624000015</v>
      </c>
      <c r="H37" s="343">
        <v>7.1941363890729804</v>
      </c>
    </row>
    <row r="38" spans="2:8">
      <c r="B38" s="355" t="s">
        <v>1130</v>
      </c>
      <c r="C38" s="341">
        <v>12852.63028166575</v>
      </c>
      <c r="D38" s="374">
        <v>0</v>
      </c>
      <c r="E38" s="375">
        <v>12852.63028166575</v>
      </c>
      <c r="F38" s="375">
        <v>9778.4273129455541</v>
      </c>
      <c r="G38" s="318">
        <v>-3074.2029687201957</v>
      </c>
      <c r="H38" s="343">
        <v>-0.23918862531240315</v>
      </c>
    </row>
    <row r="39" spans="2:8">
      <c r="B39" s="357" t="s">
        <v>513</v>
      </c>
      <c r="C39" s="358">
        <v>611919.07746978104</v>
      </c>
      <c r="D39" s="358">
        <v>35049.199999999997</v>
      </c>
      <c r="E39" s="358">
        <v>580051.40457411052</v>
      </c>
      <c r="F39" s="358">
        <v>743932.3237907734</v>
      </c>
      <c r="G39" s="377">
        <v>163880.91921666288</v>
      </c>
      <c r="H39" s="360">
        <v>0.28252826891607774</v>
      </c>
    </row>
    <row r="40" spans="2:8">
      <c r="B40" s="361" t="s">
        <v>321</v>
      </c>
      <c r="C40" s="362">
        <v>1490.2666432366327</v>
      </c>
      <c r="D40" s="378">
        <v>0</v>
      </c>
      <c r="E40" s="362">
        <v>1490.2666432366327</v>
      </c>
      <c r="F40" s="362">
        <v>2381.5117599999999</v>
      </c>
      <c r="G40" s="328">
        <v>891.24511676336715</v>
      </c>
      <c r="H40" s="709">
        <v>0.59804406198592641</v>
      </c>
    </row>
    <row r="41" spans="2:8">
      <c r="B41" s="357" t="s">
        <v>514</v>
      </c>
      <c r="C41" s="358">
        <v>613409.34411301767</v>
      </c>
      <c r="D41" s="358">
        <v>35049.199999999997</v>
      </c>
      <c r="E41" s="358">
        <v>581541.67121734715</v>
      </c>
      <c r="F41" s="358">
        <v>746313.83555077342</v>
      </c>
      <c r="G41" s="358">
        <v>164772.16433342628</v>
      </c>
      <c r="H41" s="360">
        <v>0.28333681400424338</v>
      </c>
    </row>
    <row r="42" spans="2:8">
      <c r="B42" s="331" t="s">
        <v>515</v>
      </c>
      <c r="C42" s="332"/>
      <c r="D42" s="332"/>
      <c r="E42" s="364"/>
      <c r="F42" s="364"/>
      <c r="G42" s="365"/>
      <c r="H42" s="366"/>
    </row>
    <row r="43" spans="2:8">
      <c r="B43" s="333" t="s">
        <v>1104</v>
      </c>
      <c r="C43" s="379"/>
      <c r="D43" s="379"/>
    </row>
    <row r="44" spans="2:8">
      <c r="B44" s="380" t="s">
        <v>551</v>
      </c>
    </row>
  </sheetData>
  <mergeCells count="9">
    <mergeCell ref="B3:H3"/>
    <mergeCell ref="B4:H4"/>
    <mergeCell ref="B5:H5"/>
    <mergeCell ref="G6:H6"/>
    <mergeCell ref="B6:B7"/>
    <mergeCell ref="C6:C7"/>
    <mergeCell ref="D6:D7"/>
    <mergeCell ref="E6:E7"/>
    <mergeCell ref="F6:F7"/>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G42"/>
  <sheetViews>
    <sheetView showGridLines="0" workbookViewId="0">
      <selection activeCell="D28" sqref="D28"/>
    </sheetView>
  </sheetViews>
  <sheetFormatPr defaultColWidth="11.42578125" defaultRowHeight="15"/>
  <cols>
    <col min="2" max="2" width="9.42578125" customWidth="1"/>
    <col min="3" max="3" width="50.140625" customWidth="1"/>
    <col min="4" max="4" width="14.85546875" customWidth="1"/>
    <col min="10" max="10" width="47" bestFit="1" customWidth="1"/>
    <col min="11" max="11" width="14.42578125" bestFit="1" customWidth="1"/>
  </cols>
  <sheetData>
    <row r="4" spans="2:7" ht="37.15" customHeight="1">
      <c r="B4" s="775" t="s">
        <v>553</v>
      </c>
      <c r="C4" s="775"/>
      <c r="D4" s="775"/>
      <c r="E4" s="646"/>
      <c r="F4" s="646"/>
      <c r="G4" s="646"/>
    </row>
    <row r="5" spans="2:7">
      <c r="B5" s="922" t="s">
        <v>1132</v>
      </c>
      <c r="C5" s="926" t="s">
        <v>1163</v>
      </c>
      <c r="D5" s="923" t="s">
        <v>1162</v>
      </c>
    </row>
    <row r="6" spans="2:7">
      <c r="B6" s="922"/>
      <c r="C6" s="926"/>
      <c r="D6" s="923"/>
    </row>
    <row r="7" spans="2:7">
      <c r="B7" s="922"/>
      <c r="C7" s="926"/>
      <c r="D7" s="923"/>
    </row>
    <row r="8" spans="2:7">
      <c r="B8" s="712">
        <v>1</v>
      </c>
      <c r="C8" t="s">
        <v>1133</v>
      </c>
      <c r="D8" s="712">
        <v>27</v>
      </c>
    </row>
    <row r="9" spans="2:7">
      <c r="B9" s="712">
        <v>2</v>
      </c>
      <c r="C9" t="s">
        <v>1134</v>
      </c>
      <c r="D9" s="712">
        <v>22</v>
      </c>
    </row>
    <row r="10" spans="2:7">
      <c r="B10" s="712">
        <v>3</v>
      </c>
      <c r="C10" t="s">
        <v>1135</v>
      </c>
      <c r="D10" s="712">
        <v>17</v>
      </c>
    </row>
    <row r="11" spans="2:7">
      <c r="B11" s="712">
        <v>4</v>
      </c>
      <c r="C11" t="s">
        <v>101</v>
      </c>
      <c r="D11" s="712">
        <v>37</v>
      </c>
    </row>
    <row r="12" spans="2:7">
      <c r="B12" s="712">
        <v>5</v>
      </c>
      <c r="C12" t="s">
        <v>1136</v>
      </c>
      <c r="D12" s="712">
        <v>29</v>
      </c>
    </row>
    <row r="13" spans="2:7">
      <c r="B13" s="712">
        <v>6</v>
      </c>
      <c r="C13" t="s">
        <v>1137</v>
      </c>
      <c r="D13" s="712">
        <v>25</v>
      </c>
    </row>
    <row r="14" spans="2:7">
      <c r="B14" s="712">
        <v>7</v>
      </c>
      <c r="C14" t="s">
        <v>1138</v>
      </c>
      <c r="D14" s="712">
        <v>23</v>
      </c>
    </row>
    <row r="15" spans="2:7">
      <c r="B15" s="712">
        <v>8</v>
      </c>
      <c r="C15" t="s">
        <v>1139</v>
      </c>
      <c r="D15" s="712">
        <v>18</v>
      </c>
    </row>
    <row r="16" spans="2:7">
      <c r="B16" s="712">
        <v>9</v>
      </c>
      <c r="C16" t="s">
        <v>1140</v>
      </c>
      <c r="D16" s="712">
        <v>31</v>
      </c>
    </row>
    <row r="17" spans="2:4">
      <c r="B17" s="712">
        <v>10</v>
      </c>
      <c r="C17" t="s">
        <v>1141</v>
      </c>
      <c r="D17" s="712">
        <v>18</v>
      </c>
    </row>
    <row r="18" spans="2:4">
      <c r="B18" s="712">
        <v>11</v>
      </c>
      <c r="C18" t="s">
        <v>1142</v>
      </c>
      <c r="D18" s="712">
        <v>29</v>
      </c>
    </row>
    <row r="19" spans="2:4">
      <c r="B19" s="712">
        <v>12</v>
      </c>
      <c r="C19" t="s">
        <v>1143</v>
      </c>
      <c r="D19" s="712">
        <v>26</v>
      </c>
    </row>
    <row r="20" spans="2:4">
      <c r="B20" s="712">
        <v>13</v>
      </c>
      <c r="C20" t="s">
        <v>1144</v>
      </c>
      <c r="D20" s="712">
        <v>13</v>
      </c>
    </row>
    <row r="21" spans="2:4">
      <c r="B21" s="712">
        <v>14</v>
      </c>
      <c r="C21" t="s">
        <v>102</v>
      </c>
      <c r="D21" s="712">
        <v>11</v>
      </c>
    </row>
    <row r="22" spans="2:4">
      <c r="B22" s="712">
        <v>15</v>
      </c>
      <c r="C22" t="s">
        <v>1145</v>
      </c>
      <c r="D22" s="712">
        <v>33</v>
      </c>
    </row>
    <row r="23" spans="2:4">
      <c r="B23" s="712">
        <v>16</v>
      </c>
      <c r="C23" t="s">
        <v>1146</v>
      </c>
      <c r="D23" s="712">
        <v>46</v>
      </c>
    </row>
    <row r="24" spans="2:4">
      <c r="B24" s="712">
        <v>17</v>
      </c>
      <c r="C24" t="s">
        <v>1147</v>
      </c>
      <c r="D24" s="712">
        <v>16</v>
      </c>
    </row>
    <row r="25" spans="2:4">
      <c r="B25" s="712">
        <v>18</v>
      </c>
      <c r="C25" t="s">
        <v>1148</v>
      </c>
      <c r="D25" s="712">
        <v>26</v>
      </c>
    </row>
    <row r="26" spans="2:4">
      <c r="B26" s="712">
        <v>19</v>
      </c>
      <c r="C26" t="s">
        <v>1149</v>
      </c>
      <c r="D26" s="712">
        <v>24</v>
      </c>
    </row>
    <row r="27" spans="2:4">
      <c r="B27" s="712">
        <v>20</v>
      </c>
      <c r="C27" t="s">
        <v>1150</v>
      </c>
      <c r="D27" s="712">
        <v>17</v>
      </c>
    </row>
    <row r="28" spans="2:4">
      <c r="B28" s="712">
        <v>21</v>
      </c>
      <c r="C28" t="s">
        <v>103</v>
      </c>
      <c r="D28" s="712">
        <v>10</v>
      </c>
    </row>
    <row r="29" spans="2:4">
      <c r="B29" s="712">
        <v>22</v>
      </c>
      <c r="C29" t="s">
        <v>1151</v>
      </c>
      <c r="D29" s="712">
        <v>20</v>
      </c>
    </row>
    <row r="30" spans="2:4">
      <c r="B30" s="712">
        <v>23</v>
      </c>
      <c r="C30" t="s">
        <v>1152</v>
      </c>
      <c r="D30" s="712">
        <v>19</v>
      </c>
    </row>
    <row r="31" spans="2:4">
      <c r="B31" s="712">
        <v>24</v>
      </c>
      <c r="C31" t="s">
        <v>1153</v>
      </c>
      <c r="D31" s="712">
        <v>38</v>
      </c>
    </row>
    <row r="32" spans="2:4">
      <c r="B32" s="712">
        <v>25</v>
      </c>
      <c r="C32" t="s">
        <v>1154</v>
      </c>
      <c r="D32" s="712">
        <v>10</v>
      </c>
    </row>
    <row r="33" spans="2:7">
      <c r="B33" s="712">
        <v>26</v>
      </c>
      <c r="C33" t="s">
        <v>1155</v>
      </c>
      <c r="D33" s="712">
        <v>34</v>
      </c>
    </row>
    <row r="34" spans="2:7">
      <c r="B34" s="712">
        <v>27</v>
      </c>
      <c r="C34" t="s">
        <v>104</v>
      </c>
      <c r="D34" s="712">
        <v>9</v>
      </c>
      <c r="G34" s="714"/>
    </row>
    <row r="35" spans="2:7">
      <c r="B35" s="712">
        <v>28</v>
      </c>
      <c r="C35" t="s">
        <v>1156</v>
      </c>
      <c r="D35" s="712">
        <v>10</v>
      </c>
    </row>
    <row r="36" spans="2:7">
      <c r="B36" s="712">
        <v>29</v>
      </c>
      <c r="C36" t="s">
        <v>1157</v>
      </c>
      <c r="D36" s="712">
        <v>10</v>
      </c>
    </row>
    <row r="37" spans="2:7">
      <c r="B37" s="712">
        <v>30</v>
      </c>
      <c r="C37" t="s">
        <v>1158</v>
      </c>
      <c r="D37" s="712">
        <v>5</v>
      </c>
    </row>
    <row r="38" spans="2:7">
      <c r="B38" s="712">
        <v>31</v>
      </c>
      <c r="C38" t="s">
        <v>1159</v>
      </c>
      <c r="D38" s="712">
        <v>17</v>
      </c>
    </row>
    <row r="39" spans="2:7">
      <c r="B39" s="712">
        <v>32</v>
      </c>
      <c r="C39" t="s">
        <v>1160</v>
      </c>
      <c r="D39" s="712">
        <v>3</v>
      </c>
    </row>
    <row r="40" spans="2:7">
      <c r="B40" s="712">
        <v>33</v>
      </c>
      <c r="C40" t="s">
        <v>1161</v>
      </c>
      <c r="D40" s="712">
        <v>6</v>
      </c>
    </row>
    <row r="41" spans="2:7">
      <c r="B41" s="924" t="s">
        <v>18</v>
      </c>
      <c r="C41" s="925"/>
      <c r="D41" s="713">
        <v>679</v>
      </c>
    </row>
    <row r="42" spans="2:7">
      <c r="B42" s="150" t="s">
        <v>1131</v>
      </c>
    </row>
  </sheetData>
  <mergeCells count="5">
    <mergeCell ref="B5:B7"/>
    <mergeCell ref="D5:D7"/>
    <mergeCell ref="B41:C41"/>
    <mergeCell ref="C5:C7"/>
    <mergeCell ref="B4:D4"/>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H46"/>
  <sheetViews>
    <sheetView showGridLines="0" workbookViewId="0">
      <selection activeCell="L37" sqref="L37"/>
    </sheetView>
  </sheetViews>
  <sheetFormatPr defaultColWidth="11.42578125" defaultRowHeight="15"/>
  <sheetData>
    <row r="4" spans="2:8" ht="30.6" customHeight="1">
      <c r="B4" s="775" t="s">
        <v>864</v>
      </c>
      <c r="C4" s="775"/>
      <c r="D4" s="775"/>
      <c r="E4" s="775"/>
      <c r="F4" s="775"/>
      <c r="G4" s="775"/>
      <c r="H4" s="775"/>
    </row>
    <row r="46" spans="2:2">
      <c r="B46" s="150" t="s">
        <v>1175</v>
      </c>
    </row>
  </sheetData>
  <mergeCells count="1">
    <mergeCell ref="B4:H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63"/>
  <sheetViews>
    <sheetView showGridLines="0" workbookViewId="0">
      <selection activeCell="B4" sqref="B4:H4"/>
    </sheetView>
  </sheetViews>
  <sheetFormatPr defaultColWidth="11.42578125" defaultRowHeight="15"/>
  <cols>
    <col min="2" max="2" width="3.7109375" customWidth="1"/>
    <col min="3" max="3" width="30.28515625" bestFit="1" customWidth="1"/>
    <col min="4" max="4" width="12.140625" customWidth="1"/>
    <col min="5" max="5" width="14.7109375" bestFit="1" customWidth="1"/>
    <col min="6" max="6" width="38" customWidth="1"/>
    <col min="7" max="7" width="9.5703125" bestFit="1" customWidth="1"/>
    <col min="8" max="8" width="16.42578125" bestFit="1" customWidth="1"/>
  </cols>
  <sheetData>
    <row r="3" spans="2:8" ht="14.45" customHeight="1">
      <c r="B3" s="775" t="s">
        <v>554</v>
      </c>
      <c r="C3" s="775"/>
      <c r="D3" s="775"/>
      <c r="E3" s="775"/>
      <c r="F3" s="775"/>
      <c r="G3" s="775"/>
      <c r="H3" s="775"/>
    </row>
    <row r="4" spans="2:8">
      <c r="B4" s="942" t="s">
        <v>555</v>
      </c>
      <c r="C4" s="942"/>
      <c r="D4" s="942"/>
      <c r="E4" s="942"/>
      <c r="F4" s="942"/>
      <c r="G4" s="942"/>
      <c r="H4" s="942"/>
    </row>
    <row r="5" spans="2:8">
      <c r="B5" s="552" t="s">
        <v>883</v>
      </c>
      <c r="C5" s="552" t="s">
        <v>884</v>
      </c>
      <c r="D5" s="553" t="s">
        <v>885</v>
      </c>
      <c r="E5" s="553" t="s">
        <v>886</v>
      </c>
      <c r="F5" s="552" t="s">
        <v>887</v>
      </c>
      <c r="G5" s="554" t="s">
        <v>888</v>
      </c>
      <c r="H5" s="553" t="s">
        <v>889</v>
      </c>
    </row>
    <row r="6" spans="2:8" ht="25.5">
      <c r="B6" s="940">
        <v>1</v>
      </c>
      <c r="C6" s="931" t="s">
        <v>988</v>
      </c>
      <c r="D6" s="932" t="s">
        <v>890</v>
      </c>
      <c r="E6" s="933" t="s">
        <v>209</v>
      </c>
      <c r="F6" s="536" t="s">
        <v>891</v>
      </c>
      <c r="G6" s="537">
        <v>89550</v>
      </c>
      <c r="H6" s="934">
        <v>6914924681</v>
      </c>
    </row>
    <row r="7" spans="2:8" ht="25.5">
      <c r="B7" s="940"/>
      <c r="C7" s="931"/>
      <c r="D7" s="932"/>
      <c r="E7" s="933"/>
      <c r="F7" s="536" t="s">
        <v>892</v>
      </c>
      <c r="G7" s="537">
        <v>160826</v>
      </c>
      <c r="H7" s="934"/>
    </row>
    <row r="8" spans="2:8" ht="25.5">
      <c r="B8" s="940"/>
      <c r="C8" s="931"/>
      <c r="D8" s="932"/>
      <c r="E8" s="933"/>
      <c r="F8" s="536" t="s">
        <v>893</v>
      </c>
      <c r="G8" s="537">
        <v>23173</v>
      </c>
      <c r="H8" s="934"/>
    </row>
    <row r="9" spans="2:8">
      <c r="B9" s="940"/>
      <c r="C9" s="931"/>
      <c r="D9" s="932"/>
      <c r="E9" s="933"/>
      <c r="F9" s="943" t="s">
        <v>894</v>
      </c>
      <c r="G9" s="944">
        <v>95.5</v>
      </c>
      <c r="H9" s="934"/>
    </row>
    <row r="10" spans="2:8">
      <c r="B10" s="940"/>
      <c r="C10" s="931"/>
      <c r="D10" s="932"/>
      <c r="E10" s="933"/>
      <c r="F10" s="943"/>
      <c r="G10" s="944"/>
      <c r="H10" s="934"/>
    </row>
    <row r="11" spans="2:8" ht="25.5">
      <c r="B11" s="555">
        <v>2</v>
      </c>
      <c r="C11" s="538" t="s">
        <v>989</v>
      </c>
      <c r="D11" s="539" t="s">
        <v>890</v>
      </c>
      <c r="E11" s="540" t="s">
        <v>209</v>
      </c>
      <c r="F11" s="541" t="s">
        <v>895</v>
      </c>
      <c r="G11" s="542" t="s">
        <v>896</v>
      </c>
      <c r="H11" s="556">
        <v>7011631235</v>
      </c>
    </row>
    <row r="12" spans="2:8" ht="38.25">
      <c r="B12" s="940">
        <v>3</v>
      </c>
      <c r="C12" s="931" t="s">
        <v>990</v>
      </c>
      <c r="D12" s="932" t="s">
        <v>890</v>
      </c>
      <c r="E12" s="933" t="s">
        <v>209</v>
      </c>
      <c r="F12" s="536" t="s">
        <v>897</v>
      </c>
      <c r="G12" s="537">
        <v>1635676</v>
      </c>
      <c r="H12" s="934">
        <v>25826458053</v>
      </c>
    </row>
    <row r="13" spans="2:8">
      <c r="B13" s="940"/>
      <c r="C13" s="931"/>
      <c r="D13" s="932"/>
      <c r="E13" s="933"/>
      <c r="F13" s="536" t="s">
        <v>898</v>
      </c>
      <c r="G13" s="537">
        <v>600000</v>
      </c>
      <c r="H13" s="934"/>
    </row>
    <row r="14" spans="2:8" ht="25.5">
      <c r="B14" s="940"/>
      <c r="C14" s="931"/>
      <c r="D14" s="932"/>
      <c r="E14" s="933"/>
      <c r="F14" s="536" t="s">
        <v>899</v>
      </c>
      <c r="G14" s="537">
        <v>1600000</v>
      </c>
      <c r="H14" s="934"/>
    </row>
    <row r="15" spans="2:8" ht="25.5">
      <c r="B15" s="935">
        <v>4</v>
      </c>
      <c r="C15" s="936" t="s">
        <v>991</v>
      </c>
      <c r="D15" s="937" t="s">
        <v>890</v>
      </c>
      <c r="E15" s="938" t="s">
        <v>209</v>
      </c>
      <c r="F15" s="543" t="s">
        <v>900</v>
      </c>
      <c r="G15" s="941" t="s">
        <v>896</v>
      </c>
      <c r="H15" s="939">
        <v>7699474560</v>
      </c>
    </row>
    <row r="16" spans="2:8" ht="25.5">
      <c r="B16" s="935"/>
      <c r="C16" s="936"/>
      <c r="D16" s="937"/>
      <c r="E16" s="938"/>
      <c r="F16" s="543" t="s">
        <v>901</v>
      </c>
      <c r="G16" s="941"/>
      <c r="H16" s="939"/>
    </row>
    <row r="17" spans="2:8" ht="51">
      <c r="B17" s="935"/>
      <c r="C17" s="936"/>
      <c r="D17" s="937"/>
      <c r="E17" s="938"/>
      <c r="F17" s="543" t="s">
        <v>902</v>
      </c>
      <c r="G17" s="941"/>
      <c r="H17" s="939"/>
    </row>
    <row r="18" spans="2:8" ht="38.25">
      <c r="B18" s="935"/>
      <c r="C18" s="936"/>
      <c r="D18" s="937"/>
      <c r="E18" s="938"/>
      <c r="F18" s="543" t="s">
        <v>903</v>
      </c>
      <c r="G18" s="941"/>
      <c r="H18" s="939"/>
    </row>
    <row r="19" spans="2:8">
      <c r="B19" s="935"/>
      <c r="C19" s="936"/>
      <c r="D19" s="937"/>
      <c r="E19" s="938"/>
      <c r="F19" s="541" t="s">
        <v>904</v>
      </c>
      <c r="G19" s="941"/>
      <c r="H19" s="939"/>
    </row>
    <row r="20" spans="2:8" ht="25.5">
      <c r="B20" s="557">
        <v>5</v>
      </c>
      <c r="C20" s="544" t="s">
        <v>992</v>
      </c>
      <c r="D20" s="545" t="s">
        <v>890</v>
      </c>
      <c r="E20" s="546" t="s">
        <v>209</v>
      </c>
      <c r="F20" s="545" t="s">
        <v>896</v>
      </c>
      <c r="G20" s="545" t="s">
        <v>896</v>
      </c>
      <c r="H20" s="558">
        <v>3158867613</v>
      </c>
    </row>
    <row r="21" spans="2:8" ht="25.5">
      <c r="B21" s="935">
        <v>6</v>
      </c>
      <c r="C21" s="936" t="s">
        <v>905</v>
      </c>
      <c r="D21" s="937" t="s">
        <v>890</v>
      </c>
      <c r="E21" s="938" t="s">
        <v>101</v>
      </c>
      <c r="F21" s="543" t="s">
        <v>906</v>
      </c>
      <c r="G21" s="547">
        <v>4961600</v>
      </c>
      <c r="H21" s="939">
        <v>1047400308</v>
      </c>
    </row>
    <row r="22" spans="2:8" ht="25.5">
      <c r="B22" s="935"/>
      <c r="C22" s="936"/>
      <c r="D22" s="937"/>
      <c r="E22" s="938"/>
      <c r="F22" s="543" t="s">
        <v>907</v>
      </c>
      <c r="G22" s="547">
        <v>1214411</v>
      </c>
      <c r="H22" s="939"/>
    </row>
    <row r="23" spans="2:8" ht="25.5">
      <c r="B23" s="935"/>
      <c r="C23" s="936"/>
      <c r="D23" s="937"/>
      <c r="E23" s="938"/>
      <c r="F23" s="543" t="s">
        <v>908</v>
      </c>
      <c r="G23" s="547">
        <v>244334</v>
      </c>
      <c r="H23" s="939"/>
    </row>
    <row r="24" spans="2:8" ht="25.5">
      <c r="B24" s="935"/>
      <c r="C24" s="936"/>
      <c r="D24" s="937"/>
      <c r="E24" s="938"/>
      <c r="F24" s="543" t="s">
        <v>909</v>
      </c>
      <c r="G24" s="547">
        <v>13470</v>
      </c>
      <c r="H24" s="939"/>
    </row>
    <row r="25" spans="2:8" ht="38.25">
      <c r="B25" s="940">
        <v>7</v>
      </c>
      <c r="C25" s="931" t="s">
        <v>910</v>
      </c>
      <c r="D25" s="932" t="s">
        <v>890</v>
      </c>
      <c r="E25" s="933" t="s">
        <v>101</v>
      </c>
      <c r="F25" s="536" t="s">
        <v>911</v>
      </c>
      <c r="G25" s="537">
        <v>1630</v>
      </c>
      <c r="H25" s="934">
        <v>222900000</v>
      </c>
    </row>
    <row r="26" spans="2:8" ht="51">
      <c r="B26" s="940"/>
      <c r="C26" s="931"/>
      <c r="D26" s="932"/>
      <c r="E26" s="933"/>
      <c r="F26" s="536" t="s">
        <v>912</v>
      </c>
      <c r="G26" s="537">
        <v>300000</v>
      </c>
      <c r="H26" s="934"/>
    </row>
    <row r="27" spans="2:8" ht="25.5">
      <c r="B27" s="940"/>
      <c r="C27" s="931"/>
      <c r="D27" s="932"/>
      <c r="E27" s="933"/>
      <c r="F27" s="536" t="s">
        <v>913</v>
      </c>
      <c r="G27" s="537">
        <v>14000</v>
      </c>
      <c r="H27" s="934"/>
    </row>
    <row r="28" spans="2:8" ht="25.5">
      <c r="B28" s="935">
        <v>8</v>
      </c>
      <c r="C28" s="936" t="s">
        <v>914</v>
      </c>
      <c r="D28" s="937" t="s">
        <v>890</v>
      </c>
      <c r="E28" s="938" t="s">
        <v>101</v>
      </c>
      <c r="F28" s="543" t="s">
        <v>915</v>
      </c>
      <c r="G28" s="547">
        <v>14185</v>
      </c>
      <c r="H28" s="939">
        <v>178368505</v>
      </c>
    </row>
    <row r="29" spans="2:8" ht="25.5">
      <c r="B29" s="935"/>
      <c r="C29" s="936"/>
      <c r="D29" s="937"/>
      <c r="E29" s="938"/>
      <c r="F29" s="543" t="s">
        <v>916</v>
      </c>
      <c r="G29" s="547">
        <v>4400</v>
      </c>
      <c r="H29" s="939"/>
    </row>
    <row r="30" spans="2:8" ht="38.25">
      <c r="B30" s="935"/>
      <c r="C30" s="936"/>
      <c r="D30" s="937"/>
      <c r="E30" s="938"/>
      <c r="F30" s="543" t="s">
        <v>917</v>
      </c>
      <c r="G30" s="547">
        <v>927</v>
      </c>
      <c r="H30" s="939"/>
    </row>
    <row r="31" spans="2:8" ht="25.5">
      <c r="B31" s="935"/>
      <c r="C31" s="936"/>
      <c r="D31" s="937"/>
      <c r="E31" s="938"/>
      <c r="F31" s="543" t="s">
        <v>918</v>
      </c>
      <c r="G31" s="547">
        <v>107884</v>
      </c>
      <c r="H31" s="939"/>
    </row>
    <row r="32" spans="2:8" ht="25.5">
      <c r="B32" s="935"/>
      <c r="C32" s="936"/>
      <c r="D32" s="937"/>
      <c r="E32" s="938"/>
      <c r="F32" s="541" t="s">
        <v>919</v>
      </c>
      <c r="G32" s="542" t="s">
        <v>896</v>
      </c>
      <c r="H32" s="939"/>
    </row>
    <row r="33" spans="2:8" ht="38.25">
      <c r="B33" s="557">
        <v>9</v>
      </c>
      <c r="C33" s="544" t="s">
        <v>920</v>
      </c>
      <c r="D33" s="545" t="s">
        <v>890</v>
      </c>
      <c r="E33" s="546" t="s">
        <v>101</v>
      </c>
      <c r="F33" s="545" t="s">
        <v>921</v>
      </c>
      <c r="G33" s="548">
        <v>300</v>
      </c>
      <c r="H33" s="558">
        <v>217967958</v>
      </c>
    </row>
    <row r="34" spans="2:8" ht="25.5">
      <c r="B34" s="935">
        <v>10</v>
      </c>
      <c r="C34" s="936" t="s">
        <v>922</v>
      </c>
      <c r="D34" s="937" t="s">
        <v>890</v>
      </c>
      <c r="E34" s="938" t="s">
        <v>101</v>
      </c>
      <c r="F34" s="541" t="s">
        <v>923</v>
      </c>
      <c r="G34" s="549">
        <v>55613</v>
      </c>
      <c r="H34" s="939">
        <v>1352974516</v>
      </c>
    </row>
    <row r="35" spans="2:8">
      <c r="B35" s="935"/>
      <c r="C35" s="936"/>
      <c r="D35" s="937"/>
      <c r="E35" s="938"/>
      <c r="F35" s="543" t="s">
        <v>924</v>
      </c>
      <c r="G35" s="547">
        <v>1</v>
      </c>
      <c r="H35" s="939"/>
    </row>
    <row r="36" spans="2:8">
      <c r="B36" s="935"/>
      <c r="C36" s="936"/>
      <c r="D36" s="937"/>
      <c r="E36" s="938"/>
      <c r="F36" s="543" t="s">
        <v>925</v>
      </c>
      <c r="G36" s="547">
        <v>3</v>
      </c>
      <c r="H36" s="939"/>
    </row>
    <row r="37" spans="2:8" ht="25.5">
      <c r="B37" s="935"/>
      <c r="C37" s="936"/>
      <c r="D37" s="937"/>
      <c r="E37" s="938"/>
      <c r="F37" s="543" t="s">
        <v>926</v>
      </c>
      <c r="G37" s="547">
        <v>48</v>
      </c>
      <c r="H37" s="939"/>
    </row>
    <row r="38" spans="2:8" ht="25.5">
      <c r="B38" s="557">
        <v>11</v>
      </c>
      <c r="C38" s="544" t="s">
        <v>927</v>
      </c>
      <c r="D38" s="545" t="s">
        <v>890</v>
      </c>
      <c r="E38" s="546" t="s">
        <v>101</v>
      </c>
      <c r="F38" s="545" t="s">
        <v>928</v>
      </c>
      <c r="G38" s="537">
        <v>1</v>
      </c>
      <c r="H38" s="558">
        <v>51851409</v>
      </c>
    </row>
    <row r="39" spans="2:8" ht="25.5">
      <c r="B39" s="555">
        <v>12</v>
      </c>
      <c r="C39" s="538" t="s">
        <v>929</v>
      </c>
      <c r="D39" s="539" t="s">
        <v>890</v>
      </c>
      <c r="E39" s="540" t="s">
        <v>101</v>
      </c>
      <c r="F39" s="539" t="s">
        <v>896</v>
      </c>
      <c r="G39" s="550" t="s">
        <v>896</v>
      </c>
      <c r="H39" s="556">
        <v>40000000</v>
      </c>
    </row>
    <row r="40" spans="2:8" ht="25.5">
      <c r="B40" s="557">
        <v>13</v>
      </c>
      <c r="C40" s="544" t="s">
        <v>930</v>
      </c>
      <c r="D40" s="545" t="s">
        <v>890</v>
      </c>
      <c r="E40" s="546" t="s">
        <v>101</v>
      </c>
      <c r="F40" s="545" t="s">
        <v>896</v>
      </c>
      <c r="G40" s="548" t="s">
        <v>896</v>
      </c>
      <c r="H40" s="558">
        <v>70000000</v>
      </c>
    </row>
    <row r="41" spans="2:8" ht="25.5">
      <c r="B41" s="555">
        <v>14</v>
      </c>
      <c r="C41" s="538" t="s">
        <v>931</v>
      </c>
      <c r="D41" s="539" t="s">
        <v>890</v>
      </c>
      <c r="E41" s="540" t="s">
        <v>101</v>
      </c>
      <c r="F41" s="539" t="s">
        <v>896</v>
      </c>
      <c r="G41" s="550" t="s">
        <v>896</v>
      </c>
      <c r="H41" s="556">
        <v>6500000</v>
      </c>
    </row>
    <row r="42" spans="2:8" ht="25.5">
      <c r="B42" s="557">
        <v>15</v>
      </c>
      <c r="C42" s="544" t="s">
        <v>932</v>
      </c>
      <c r="D42" s="545" t="s">
        <v>890</v>
      </c>
      <c r="E42" s="546" t="s">
        <v>101</v>
      </c>
      <c r="F42" s="545" t="s">
        <v>896</v>
      </c>
      <c r="G42" s="548" t="s">
        <v>896</v>
      </c>
      <c r="H42" s="558">
        <v>7344000</v>
      </c>
    </row>
    <row r="43" spans="2:8" ht="25.5">
      <c r="B43" s="555">
        <v>16</v>
      </c>
      <c r="C43" s="538" t="s">
        <v>933</v>
      </c>
      <c r="D43" s="539" t="s">
        <v>890</v>
      </c>
      <c r="E43" s="540" t="s">
        <v>101</v>
      </c>
      <c r="F43" s="539" t="s">
        <v>896</v>
      </c>
      <c r="G43" s="550" t="s">
        <v>896</v>
      </c>
      <c r="H43" s="556">
        <v>8869127</v>
      </c>
    </row>
    <row r="44" spans="2:8" ht="25.5">
      <c r="B44" s="557">
        <v>17</v>
      </c>
      <c r="C44" s="544" t="s">
        <v>934</v>
      </c>
      <c r="D44" s="545" t="s">
        <v>890</v>
      </c>
      <c r="E44" s="546" t="s">
        <v>101</v>
      </c>
      <c r="F44" s="545" t="s">
        <v>896</v>
      </c>
      <c r="G44" s="548" t="s">
        <v>896</v>
      </c>
      <c r="H44" s="558">
        <v>15505500</v>
      </c>
    </row>
    <row r="45" spans="2:8" ht="25.5">
      <c r="B45" s="555">
        <v>18</v>
      </c>
      <c r="C45" s="538" t="s">
        <v>935</v>
      </c>
      <c r="D45" s="539" t="s">
        <v>890</v>
      </c>
      <c r="E45" s="540" t="s">
        <v>101</v>
      </c>
      <c r="F45" s="539" t="s">
        <v>896</v>
      </c>
      <c r="G45" s="550" t="s">
        <v>896</v>
      </c>
      <c r="H45" s="556">
        <v>6771800</v>
      </c>
    </row>
    <row r="46" spans="2:8" ht="25.5">
      <c r="B46" s="562">
        <v>19</v>
      </c>
      <c r="C46" s="563" t="s">
        <v>936</v>
      </c>
      <c r="D46" s="564" t="s">
        <v>890</v>
      </c>
      <c r="E46" s="565" t="s">
        <v>101</v>
      </c>
      <c r="F46" s="564" t="s">
        <v>937</v>
      </c>
      <c r="G46" s="548">
        <v>5500000</v>
      </c>
      <c r="H46" s="559">
        <v>16860532000</v>
      </c>
    </row>
    <row r="47" spans="2:8" ht="25.5">
      <c r="B47" s="555">
        <v>20</v>
      </c>
      <c r="C47" s="538" t="s">
        <v>938</v>
      </c>
      <c r="D47" s="539" t="s">
        <v>890</v>
      </c>
      <c r="E47" s="540" t="s">
        <v>939</v>
      </c>
      <c r="F47" s="539" t="s">
        <v>940</v>
      </c>
      <c r="G47" s="549">
        <v>315000</v>
      </c>
      <c r="H47" s="556">
        <v>543881106</v>
      </c>
    </row>
    <row r="48" spans="2:8" ht="25.5">
      <c r="B48" s="557">
        <v>21</v>
      </c>
      <c r="C48" s="544" t="s">
        <v>941</v>
      </c>
      <c r="D48" s="545" t="s">
        <v>890</v>
      </c>
      <c r="E48" s="546" t="s">
        <v>939</v>
      </c>
      <c r="F48" s="545" t="s">
        <v>896</v>
      </c>
      <c r="G48" s="548" t="s">
        <v>896</v>
      </c>
      <c r="H48" s="558">
        <v>840000000</v>
      </c>
    </row>
    <row r="49" spans="2:8">
      <c r="B49" s="935">
        <v>22</v>
      </c>
      <c r="C49" s="936" t="s">
        <v>942</v>
      </c>
      <c r="D49" s="937" t="s">
        <v>890</v>
      </c>
      <c r="E49" s="938" t="s">
        <v>939</v>
      </c>
      <c r="F49" s="539" t="s">
        <v>943</v>
      </c>
      <c r="G49" s="547">
        <v>161014</v>
      </c>
      <c r="H49" s="939">
        <v>399996000</v>
      </c>
    </row>
    <row r="50" spans="2:8" ht="25.5">
      <c r="B50" s="935"/>
      <c r="C50" s="936"/>
      <c r="D50" s="937"/>
      <c r="E50" s="938"/>
      <c r="F50" s="539" t="s">
        <v>944</v>
      </c>
      <c r="G50" s="547">
        <v>277</v>
      </c>
      <c r="H50" s="939"/>
    </row>
    <row r="51" spans="2:8" ht="25.5">
      <c r="B51" s="935"/>
      <c r="C51" s="936"/>
      <c r="D51" s="937"/>
      <c r="E51" s="938"/>
      <c r="F51" s="539" t="s">
        <v>944</v>
      </c>
      <c r="G51" s="547">
        <v>387</v>
      </c>
      <c r="H51" s="939"/>
    </row>
    <row r="52" spans="2:8" ht="25.5">
      <c r="B52" s="557">
        <v>23</v>
      </c>
      <c r="C52" s="544" t="s">
        <v>945</v>
      </c>
      <c r="D52" s="545" t="s">
        <v>890</v>
      </c>
      <c r="E52" s="546" t="s">
        <v>939</v>
      </c>
      <c r="F52" s="545" t="s">
        <v>896</v>
      </c>
      <c r="G52" s="545" t="s">
        <v>896</v>
      </c>
      <c r="H52" s="558">
        <v>16829997900</v>
      </c>
    </row>
    <row r="53" spans="2:8" ht="25.5">
      <c r="B53" s="555">
        <v>24</v>
      </c>
      <c r="C53" s="538" t="s">
        <v>946</v>
      </c>
      <c r="D53" s="539" t="s">
        <v>890</v>
      </c>
      <c r="E53" s="540" t="s">
        <v>939</v>
      </c>
      <c r="F53" s="539" t="s">
        <v>896</v>
      </c>
      <c r="G53" s="539" t="s">
        <v>896</v>
      </c>
      <c r="H53" s="556">
        <v>2628000000</v>
      </c>
    </row>
    <row r="54" spans="2:8" ht="25.5">
      <c r="B54" s="557">
        <v>25</v>
      </c>
      <c r="C54" s="544" t="s">
        <v>947</v>
      </c>
      <c r="D54" s="545" t="s">
        <v>890</v>
      </c>
      <c r="E54" s="546" t="s">
        <v>939</v>
      </c>
      <c r="F54" s="545" t="s">
        <v>896</v>
      </c>
      <c r="G54" s="545" t="s">
        <v>896</v>
      </c>
      <c r="H54" s="558">
        <v>2050482188</v>
      </c>
    </row>
    <row r="55" spans="2:8" ht="25.5">
      <c r="B55" s="555">
        <v>26</v>
      </c>
      <c r="C55" s="538" t="s">
        <v>993</v>
      </c>
      <c r="D55" s="539" t="s">
        <v>890</v>
      </c>
      <c r="E55" s="540" t="s">
        <v>939</v>
      </c>
      <c r="F55" s="539" t="s">
        <v>896</v>
      </c>
      <c r="G55" s="539" t="s">
        <v>896</v>
      </c>
      <c r="H55" s="556">
        <v>327860000</v>
      </c>
    </row>
    <row r="56" spans="2:8" ht="25.5">
      <c r="B56" s="928">
        <v>27</v>
      </c>
      <c r="C56" s="931" t="s">
        <v>994</v>
      </c>
      <c r="D56" s="932" t="s">
        <v>890</v>
      </c>
      <c r="E56" s="933" t="s">
        <v>939</v>
      </c>
      <c r="F56" s="560" t="s">
        <v>948</v>
      </c>
      <c r="G56" s="561">
        <v>22000</v>
      </c>
      <c r="H56" s="934">
        <v>122954831</v>
      </c>
    </row>
    <row r="57" spans="2:8">
      <c r="B57" s="929"/>
      <c r="C57" s="931"/>
      <c r="D57" s="932"/>
      <c r="E57" s="933"/>
      <c r="F57" s="560" t="s">
        <v>949</v>
      </c>
      <c r="G57" s="561">
        <v>7500</v>
      </c>
      <c r="H57" s="934"/>
    </row>
    <row r="58" spans="2:8" ht="25.5">
      <c r="B58" s="929"/>
      <c r="C58" s="931"/>
      <c r="D58" s="932"/>
      <c r="E58" s="933"/>
      <c r="F58" s="560" t="s">
        <v>950</v>
      </c>
      <c r="G58" s="561">
        <v>55000</v>
      </c>
      <c r="H58" s="934"/>
    </row>
    <row r="59" spans="2:8">
      <c r="B59" s="930"/>
      <c r="C59" s="931"/>
      <c r="D59" s="932"/>
      <c r="E59" s="933"/>
      <c r="F59" s="560" t="s">
        <v>951</v>
      </c>
      <c r="G59" s="561">
        <v>46</v>
      </c>
      <c r="H59" s="934"/>
    </row>
    <row r="60" spans="2:8" ht="25.5">
      <c r="B60" s="571">
        <v>28</v>
      </c>
      <c r="C60" s="572" t="s">
        <v>995</v>
      </c>
      <c r="D60" s="573" t="s">
        <v>890</v>
      </c>
      <c r="E60" s="574" t="s">
        <v>939</v>
      </c>
      <c r="F60" s="575" t="s">
        <v>952</v>
      </c>
      <c r="G60" s="576" t="s">
        <v>896</v>
      </c>
      <c r="H60" s="577">
        <v>3040000</v>
      </c>
    </row>
    <row r="61" spans="2:8">
      <c r="B61" s="927" t="s">
        <v>1005</v>
      </c>
      <c r="C61" s="927"/>
      <c r="D61" s="927"/>
      <c r="E61" s="927"/>
      <c r="F61" s="927"/>
      <c r="G61" s="927"/>
      <c r="H61" s="578">
        <f>SUM(H6:H60)</f>
        <v>94444553290</v>
      </c>
    </row>
    <row r="62" spans="2:8">
      <c r="H62" s="570"/>
    </row>
    <row r="63" spans="2:8">
      <c r="B63" s="150" t="s">
        <v>726</v>
      </c>
      <c r="H63" s="189"/>
    </row>
  </sheetData>
  <mergeCells count="51">
    <mergeCell ref="B3:H3"/>
    <mergeCell ref="B4:H4"/>
    <mergeCell ref="H6:H10"/>
    <mergeCell ref="F9:F10"/>
    <mergeCell ref="G9:G10"/>
    <mergeCell ref="B6:B10"/>
    <mergeCell ref="C6:C10"/>
    <mergeCell ref="D6:D10"/>
    <mergeCell ref="E6:E10"/>
    <mergeCell ref="B12:B14"/>
    <mergeCell ref="C12:C14"/>
    <mergeCell ref="D12:D14"/>
    <mergeCell ref="E12:E14"/>
    <mergeCell ref="H12:H14"/>
    <mergeCell ref="H15:H19"/>
    <mergeCell ref="B21:B24"/>
    <mergeCell ref="C21:C24"/>
    <mergeCell ref="D21:D24"/>
    <mergeCell ref="E21:E24"/>
    <mergeCell ref="H21:H24"/>
    <mergeCell ref="B15:B19"/>
    <mergeCell ref="C15:C19"/>
    <mergeCell ref="D15:D19"/>
    <mergeCell ref="E15:E19"/>
    <mergeCell ref="G15:G19"/>
    <mergeCell ref="B25:B27"/>
    <mergeCell ref="C25:C27"/>
    <mergeCell ref="D25:D27"/>
    <mergeCell ref="E25:E27"/>
    <mergeCell ref="H25:H27"/>
    <mergeCell ref="B28:B32"/>
    <mergeCell ref="C28:C32"/>
    <mergeCell ref="D28:D32"/>
    <mergeCell ref="E28:E32"/>
    <mergeCell ref="H28:H32"/>
    <mergeCell ref="B34:B37"/>
    <mergeCell ref="C34:C37"/>
    <mergeCell ref="D34:D37"/>
    <mergeCell ref="E34:E37"/>
    <mergeCell ref="H34:H37"/>
    <mergeCell ref="H56:H59"/>
    <mergeCell ref="B49:B51"/>
    <mergeCell ref="C49:C51"/>
    <mergeCell ref="D49:D51"/>
    <mergeCell ref="E49:E51"/>
    <mergeCell ref="H49:H51"/>
    <mergeCell ref="B61:G61"/>
    <mergeCell ref="B56:B59"/>
    <mergeCell ref="C56:C59"/>
    <mergeCell ref="D56:D59"/>
    <mergeCell ref="E56:E59"/>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4"/>
  <sheetViews>
    <sheetView showGridLines="0" workbookViewId="0">
      <selection activeCell="H10" sqref="H10"/>
    </sheetView>
  </sheetViews>
  <sheetFormatPr defaultColWidth="11.42578125" defaultRowHeight="15"/>
  <cols>
    <col min="2" max="2" width="3.7109375" bestFit="1" customWidth="1"/>
    <col min="3" max="3" width="21.5703125" customWidth="1"/>
    <col min="4" max="4" width="20.42578125" bestFit="1" customWidth="1"/>
    <col min="5" max="5" width="37.85546875" bestFit="1" customWidth="1"/>
    <col min="6" max="6" width="24.28515625" bestFit="1" customWidth="1"/>
    <col min="8" max="8" width="14.7109375" bestFit="1" customWidth="1"/>
  </cols>
  <sheetData>
    <row r="2" spans="2:8">
      <c r="B2" s="775" t="s">
        <v>556</v>
      </c>
      <c r="C2" s="775"/>
      <c r="D2" s="775"/>
      <c r="E2" s="775"/>
      <c r="F2" s="775"/>
      <c r="G2" s="775"/>
      <c r="H2" s="775"/>
    </row>
    <row r="3" spans="2:8">
      <c r="B3" s="945" t="s">
        <v>555</v>
      </c>
      <c r="C3" s="945"/>
      <c r="D3" s="945"/>
      <c r="E3" s="945"/>
      <c r="F3" s="945"/>
      <c r="G3" s="945"/>
      <c r="H3" s="945"/>
    </row>
    <row r="4" spans="2:8" ht="25.5">
      <c r="B4" s="552" t="s">
        <v>883</v>
      </c>
      <c r="C4" s="552" t="s">
        <v>884</v>
      </c>
      <c r="D4" s="553" t="s">
        <v>885</v>
      </c>
      <c r="E4" s="553" t="s">
        <v>886</v>
      </c>
      <c r="F4" s="552" t="s">
        <v>887</v>
      </c>
      <c r="G4" s="554" t="s">
        <v>888</v>
      </c>
      <c r="H4" s="553" t="s">
        <v>889</v>
      </c>
    </row>
    <row r="5" spans="2:8" ht="51">
      <c r="B5" s="557">
        <v>1</v>
      </c>
      <c r="C5" s="544" t="s">
        <v>996</v>
      </c>
      <c r="D5" s="546" t="s">
        <v>953</v>
      </c>
      <c r="E5" s="546" t="s">
        <v>954</v>
      </c>
      <c r="F5" s="551" t="s">
        <v>955</v>
      </c>
      <c r="G5" s="537">
        <v>9360</v>
      </c>
      <c r="H5" s="558">
        <v>1267044375</v>
      </c>
    </row>
    <row r="6" spans="2:8" ht="38.25">
      <c r="B6" s="555">
        <v>2</v>
      </c>
      <c r="C6" s="538" t="s">
        <v>997</v>
      </c>
      <c r="D6" s="540" t="s">
        <v>953</v>
      </c>
      <c r="E6" s="540" t="s">
        <v>956</v>
      </c>
      <c r="F6" s="539" t="s">
        <v>896</v>
      </c>
      <c r="G6" s="550" t="s">
        <v>896</v>
      </c>
      <c r="H6" s="556">
        <v>1233209241</v>
      </c>
    </row>
    <row r="7" spans="2:8" ht="38.25">
      <c r="B7" s="557">
        <v>3</v>
      </c>
      <c r="C7" s="544" t="s">
        <v>998</v>
      </c>
      <c r="D7" s="546" t="s">
        <v>953</v>
      </c>
      <c r="E7" s="546" t="s">
        <v>956</v>
      </c>
      <c r="F7" s="545" t="s">
        <v>957</v>
      </c>
      <c r="G7" s="537">
        <v>7000</v>
      </c>
      <c r="H7" s="558">
        <v>46369521</v>
      </c>
    </row>
    <row r="8" spans="2:8">
      <c r="B8" s="555">
        <v>4</v>
      </c>
      <c r="C8" s="538" t="s">
        <v>958</v>
      </c>
      <c r="D8" s="540" t="s">
        <v>953</v>
      </c>
      <c r="E8" s="540" t="s">
        <v>956</v>
      </c>
      <c r="F8" s="539" t="s">
        <v>896</v>
      </c>
      <c r="G8" s="550" t="s">
        <v>896</v>
      </c>
      <c r="H8" s="556">
        <v>406851900</v>
      </c>
    </row>
    <row r="9" spans="2:8" ht="25.5">
      <c r="B9" s="557">
        <v>5</v>
      </c>
      <c r="C9" s="544" t="s">
        <v>959</v>
      </c>
      <c r="D9" s="546" t="s">
        <v>953</v>
      </c>
      <c r="E9" s="546" t="s">
        <v>956</v>
      </c>
      <c r="F9" s="545" t="s">
        <v>896</v>
      </c>
      <c r="G9" s="548" t="s">
        <v>896</v>
      </c>
      <c r="H9" s="558">
        <v>100094261</v>
      </c>
    </row>
    <row r="10" spans="2:8" ht="63.75">
      <c r="B10" s="555">
        <v>6</v>
      </c>
      <c r="C10" s="538" t="s">
        <v>999</v>
      </c>
      <c r="D10" s="540" t="s">
        <v>953</v>
      </c>
      <c r="E10" s="540" t="s">
        <v>956</v>
      </c>
      <c r="F10" s="539" t="s">
        <v>960</v>
      </c>
      <c r="G10" s="547">
        <v>72718</v>
      </c>
      <c r="H10" s="556">
        <v>4108752063</v>
      </c>
    </row>
    <row r="11" spans="2:8" ht="25.5">
      <c r="B11" s="557">
        <v>7</v>
      </c>
      <c r="C11" s="544" t="s">
        <v>1000</v>
      </c>
      <c r="D11" s="546" t="s">
        <v>953</v>
      </c>
      <c r="E11" s="546" t="s">
        <v>956</v>
      </c>
      <c r="F11" s="545" t="s">
        <v>961</v>
      </c>
      <c r="G11" s="537">
        <v>761000</v>
      </c>
      <c r="H11" s="558">
        <v>348444590</v>
      </c>
    </row>
    <row r="12" spans="2:8">
      <c r="B12" s="927" t="s">
        <v>1006</v>
      </c>
      <c r="C12" s="927"/>
      <c r="D12" s="927"/>
      <c r="E12" s="927"/>
      <c r="F12" s="927"/>
      <c r="G12" s="927"/>
      <c r="H12" s="578">
        <f>SUM(H5:H11)</f>
        <v>7510765951</v>
      </c>
    </row>
    <row r="14" spans="2:8">
      <c r="B14" s="150" t="s">
        <v>726</v>
      </c>
    </row>
  </sheetData>
  <mergeCells count="3">
    <mergeCell ref="B2:H2"/>
    <mergeCell ref="B3:H3"/>
    <mergeCell ref="B12:G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32"/>
  <sheetViews>
    <sheetView showGridLines="0" workbookViewId="0">
      <selection activeCell="B31" sqref="B31:N31"/>
    </sheetView>
  </sheetViews>
  <sheetFormatPr defaultColWidth="11.5703125" defaultRowHeight="15"/>
  <cols>
    <col min="1" max="16384" width="11.5703125" style="1"/>
  </cols>
  <sheetData>
    <row r="3" spans="2:14">
      <c r="B3" s="779" t="s">
        <v>112</v>
      </c>
      <c r="C3" s="779"/>
      <c r="D3" s="779"/>
      <c r="E3" s="779"/>
      <c r="F3" s="779"/>
      <c r="G3" s="779"/>
      <c r="H3" s="779"/>
      <c r="I3" s="779"/>
      <c r="J3" s="779"/>
      <c r="K3" s="779"/>
      <c r="L3" s="779"/>
      <c r="M3" s="779"/>
      <c r="N3" s="779"/>
    </row>
    <row r="4" spans="2:14">
      <c r="B4" s="779" t="s">
        <v>113</v>
      </c>
      <c r="C4" s="779"/>
      <c r="D4" s="779"/>
      <c r="E4" s="779"/>
      <c r="F4" s="779"/>
      <c r="G4" s="779"/>
      <c r="H4" s="779"/>
      <c r="I4" s="779"/>
      <c r="J4" s="779"/>
      <c r="K4" s="779"/>
      <c r="L4" s="779"/>
      <c r="M4" s="779"/>
      <c r="N4" s="779"/>
    </row>
    <row r="5" spans="2:14">
      <c r="B5" s="780" t="s">
        <v>114</v>
      </c>
      <c r="C5" s="780"/>
      <c r="D5" s="780"/>
      <c r="E5" s="780"/>
      <c r="F5" s="780"/>
      <c r="G5" s="780"/>
      <c r="H5" s="780"/>
      <c r="I5" s="780"/>
      <c r="J5" s="780"/>
      <c r="K5" s="780"/>
      <c r="L5" s="780"/>
      <c r="M5" s="780"/>
      <c r="N5" s="780"/>
    </row>
    <row r="6" spans="2:14">
      <c r="C6"/>
    </row>
    <row r="30" spans="2:14">
      <c r="B30" s="778" t="s">
        <v>115</v>
      </c>
      <c r="C30" s="778"/>
      <c r="D30" s="778"/>
      <c r="E30" s="778"/>
      <c r="F30" s="778"/>
      <c r="G30" s="778"/>
      <c r="H30" s="778"/>
      <c r="I30" s="778"/>
      <c r="J30" s="778"/>
      <c r="K30" s="778"/>
      <c r="L30" s="778"/>
      <c r="M30" s="778"/>
      <c r="N30" s="778"/>
    </row>
    <row r="31" spans="2:14">
      <c r="B31" s="778" t="s">
        <v>116</v>
      </c>
      <c r="C31" s="778"/>
      <c r="D31" s="778"/>
      <c r="E31" s="778"/>
      <c r="F31" s="778"/>
      <c r="G31" s="778"/>
      <c r="H31" s="778"/>
      <c r="I31" s="778"/>
      <c r="J31" s="778"/>
      <c r="K31" s="778"/>
      <c r="L31" s="778"/>
      <c r="M31" s="778"/>
      <c r="N31" s="778"/>
    </row>
    <row r="32" spans="2:14">
      <c r="B32" s="778" t="s">
        <v>117</v>
      </c>
      <c r="C32" s="778"/>
      <c r="D32" s="778"/>
      <c r="E32" s="778"/>
      <c r="F32" s="778"/>
      <c r="G32" s="778"/>
      <c r="H32" s="778"/>
      <c r="I32" s="778"/>
      <c r="J32" s="778"/>
      <c r="K32" s="778"/>
      <c r="L32" s="778"/>
      <c r="M32" s="778"/>
      <c r="N32" s="778"/>
    </row>
  </sheetData>
  <mergeCells count="6">
    <mergeCell ref="B32:N32"/>
    <mergeCell ref="B3:N3"/>
    <mergeCell ref="B4:N4"/>
    <mergeCell ref="B5:N5"/>
    <mergeCell ref="B30:N30"/>
    <mergeCell ref="B31:N31"/>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6"/>
  <sheetViews>
    <sheetView showGridLines="0" workbookViewId="0">
      <selection activeCell="D10" sqref="D10"/>
    </sheetView>
  </sheetViews>
  <sheetFormatPr defaultColWidth="11.42578125" defaultRowHeight="15"/>
  <cols>
    <col min="2" max="2" width="3.7109375" bestFit="1" customWidth="1"/>
    <col min="3" max="3" width="22.5703125" customWidth="1"/>
    <col min="4" max="4" width="18.42578125" bestFit="1" customWidth="1"/>
    <col min="5" max="5" width="30.28515625" customWidth="1"/>
    <col min="6" max="6" width="13.140625" customWidth="1"/>
    <col min="7" max="7" width="9.5703125" bestFit="1" customWidth="1"/>
    <col min="8" max="8" width="14.7109375" bestFit="1" customWidth="1"/>
  </cols>
  <sheetData>
    <row r="3" spans="2:8">
      <c r="B3" s="775" t="s">
        <v>557</v>
      </c>
      <c r="C3" s="775"/>
      <c r="D3" s="775"/>
      <c r="E3" s="775"/>
      <c r="F3" s="775"/>
      <c r="G3" s="775"/>
      <c r="H3" s="775"/>
    </row>
    <row r="4" spans="2:8">
      <c r="B4" s="946" t="s">
        <v>558</v>
      </c>
      <c r="C4" s="946"/>
      <c r="D4" s="946"/>
      <c r="E4" s="946"/>
      <c r="F4" s="946"/>
      <c r="G4" s="946"/>
      <c r="H4" s="946"/>
    </row>
    <row r="5" spans="2:8">
      <c r="B5" s="552" t="s">
        <v>883</v>
      </c>
      <c r="C5" s="552" t="s">
        <v>884</v>
      </c>
      <c r="D5" s="553" t="s">
        <v>885</v>
      </c>
      <c r="E5" s="553" t="s">
        <v>886</v>
      </c>
      <c r="F5" s="552" t="s">
        <v>887</v>
      </c>
      <c r="G5" s="554" t="s">
        <v>888</v>
      </c>
      <c r="H5" s="553" t="s">
        <v>889</v>
      </c>
    </row>
    <row r="6" spans="2:8" ht="38.25">
      <c r="B6" s="555">
        <v>1</v>
      </c>
      <c r="C6" s="538" t="s">
        <v>1001</v>
      </c>
      <c r="D6" s="539" t="s">
        <v>962</v>
      </c>
      <c r="E6" s="539" t="s">
        <v>963</v>
      </c>
      <c r="F6" s="539" t="s">
        <v>964</v>
      </c>
      <c r="G6" s="547">
        <v>2000</v>
      </c>
      <c r="H6" s="556">
        <v>460559986</v>
      </c>
    </row>
    <row r="7" spans="2:8" ht="38.25">
      <c r="B7" s="557">
        <v>2</v>
      </c>
      <c r="C7" s="544" t="s">
        <v>1002</v>
      </c>
      <c r="D7" s="545" t="s">
        <v>962</v>
      </c>
      <c r="E7" s="545" t="s">
        <v>963</v>
      </c>
      <c r="F7" s="536" t="s">
        <v>965</v>
      </c>
      <c r="G7" s="537">
        <v>24</v>
      </c>
      <c r="H7" s="558">
        <v>39674520</v>
      </c>
    </row>
    <row r="8" spans="2:8" ht="38.25">
      <c r="B8" s="555">
        <v>3</v>
      </c>
      <c r="C8" s="538" t="s">
        <v>966</v>
      </c>
      <c r="D8" s="539" t="s">
        <v>962</v>
      </c>
      <c r="E8" s="539" t="s">
        <v>967</v>
      </c>
      <c r="F8" s="539" t="s">
        <v>968</v>
      </c>
      <c r="G8" s="547">
        <v>3</v>
      </c>
      <c r="H8" s="556">
        <v>887700</v>
      </c>
    </row>
    <row r="9" spans="2:8" ht="38.25">
      <c r="B9" s="557">
        <v>4</v>
      </c>
      <c r="C9" s="544" t="s">
        <v>1003</v>
      </c>
      <c r="D9" s="546" t="s">
        <v>969</v>
      </c>
      <c r="E9" s="546" t="s">
        <v>970</v>
      </c>
      <c r="F9" s="545" t="s">
        <v>971</v>
      </c>
      <c r="G9" s="537">
        <v>780317</v>
      </c>
      <c r="H9" s="558">
        <v>4500000000</v>
      </c>
    </row>
    <row r="10" spans="2:8" s="1" customFormat="1" ht="25.5">
      <c r="B10" s="567">
        <v>5</v>
      </c>
      <c r="C10" s="568" t="s">
        <v>1004</v>
      </c>
      <c r="D10" s="569" t="s">
        <v>986</v>
      </c>
      <c r="E10" s="569" t="s">
        <v>987</v>
      </c>
      <c r="F10" s="541" t="s">
        <v>896</v>
      </c>
      <c r="G10" s="541" t="s">
        <v>896</v>
      </c>
      <c r="H10" s="566">
        <v>497978194</v>
      </c>
    </row>
    <row r="11" spans="2:8">
      <c r="B11" s="927" t="s">
        <v>1007</v>
      </c>
      <c r="C11" s="927"/>
      <c r="D11" s="927"/>
      <c r="E11" s="927"/>
      <c r="F11" s="927"/>
      <c r="G11" s="927"/>
      <c r="H11" s="578">
        <f>SUM(H6:H10)</f>
        <v>5499100400</v>
      </c>
    </row>
    <row r="13" spans="2:8">
      <c r="B13" s="150" t="s">
        <v>726</v>
      </c>
    </row>
    <row r="16" spans="2:8">
      <c r="H16" s="579"/>
    </row>
  </sheetData>
  <mergeCells count="3">
    <mergeCell ref="B3:H3"/>
    <mergeCell ref="B4:H4"/>
    <mergeCell ref="B11:G11"/>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51"/>
  <sheetViews>
    <sheetView showGridLines="0" workbookViewId="0">
      <selection activeCell="K4" sqref="K4"/>
    </sheetView>
  </sheetViews>
  <sheetFormatPr defaultColWidth="11.42578125" defaultRowHeight="15"/>
  <cols>
    <col min="2" max="2" width="44" customWidth="1"/>
    <col min="3" max="3" width="15.7109375" customWidth="1"/>
    <col min="4" max="4" width="15.28515625" customWidth="1"/>
    <col min="5" max="5" width="16.85546875" customWidth="1"/>
    <col min="6" max="6" width="17.28515625" bestFit="1" customWidth="1"/>
    <col min="7" max="8" width="16.85546875" customWidth="1"/>
    <col min="9" max="9" width="7.5703125" customWidth="1"/>
    <col min="10" max="10" width="18.42578125" bestFit="1" customWidth="1"/>
    <col min="11" max="11" width="26.85546875" bestFit="1" customWidth="1"/>
    <col min="12" max="12" width="10.7109375" bestFit="1" customWidth="1"/>
  </cols>
  <sheetData>
    <row r="3" spans="2:12">
      <c r="B3" s="947" t="s">
        <v>62</v>
      </c>
      <c r="C3" s="947"/>
      <c r="D3" s="947"/>
      <c r="E3" s="947"/>
      <c r="F3" s="947"/>
      <c r="G3" s="947"/>
      <c r="H3" s="947"/>
      <c r="I3" s="947"/>
    </row>
    <row r="4" spans="2:12" ht="15.75" thickBot="1">
      <c r="B4" s="948" t="s">
        <v>865</v>
      </c>
      <c r="C4" s="948"/>
      <c r="D4" s="948"/>
      <c r="E4" s="948"/>
      <c r="F4" s="948"/>
      <c r="G4" s="948"/>
      <c r="H4" s="948"/>
      <c r="I4" s="948"/>
      <c r="K4" s="721" t="s">
        <v>1182</v>
      </c>
      <c r="L4" s="722">
        <v>4902249357532.7988</v>
      </c>
    </row>
    <row r="5" spans="2:12" ht="26.45" customHeight="1" thickBot="1">
      <c r="B5" s="952" t="s">
        <v>0</v>
      </c>
      <c r="C5" s="952" t="s">
        <v>91</v>
      </c>
      <c r="D5" s="952" t="s">
        <v>21</v>
      </c>
      <c r="E5" s="952" t="s">
        <v>92</v>
      </c>
      <c r="F5" s="949" t="s">
        <v>866</v>
      </c>
      <c r="G5" s="950"/>
      <c r="H5" s="951"/>
      <c r="I5" s="17"/>
    </row>
    <row r="6" spans="2:12" ht="16.149999999999999" customHeight="1" thickBot="1">
      <c r="B6" s="953"/>
      <c r="C6" s="954"/>
      <c r="D6" s="954"/>
      <c r="E6" s="954"/>
      <c r="F6" s="3">
        <v>2022</v>
      </c>
      <c r="G6" s="3">
        <v>2023</v>
      </c>
      <c r="H6" s="3">
        <v>2024</v>
      </c>
      <c r="I6" s="17"/>
    </row>
    <row r="7" spans="2:12" ht="15.75" thickBot="1">
      <c r="B7" s="954"/>
      <c r="C7" s="3">
        <v>1</v>
      </c>
      <c r="D7" s="3">
        <v>2</v>
      </c>
      <c r="E7" s="3">
        <v>3</v>
      </c>
      <c r="F7" s="3">
        <v>4</v>
      </c>
      <c r="G7" s="3">
        <v>5</v>
      </c>
      <c r="H7" s="3">
        <v>6</v>
      </c>
      <c r="I7" s="17"/>
    </row>
    <row r="8" spans="2:12">
      <c r="B8" s="32" t="s">
        <v>2</v>
      </c>
      <c r="C8" s="5">
        <v>641268003384.13123</v>
      </c>
      <c r="D8" s="5">
        <f>776409870380.67+111566901074</f>
        <v>887976771454.67004</v>
      </c>
      <c r="E8" s="5">
        <v>768220844934</v>
      </c>
      <c r="F8" s="5">
        <v>808984128058.45776</v>
      </c>
      <c r="G8" s="5">
        <v>851425926235.29028</v>
      </c>
      <c r="H8" s="5">
        <v>899754945780.97388</v>
      </c>
      <c r="I8" s="33"/>
    </row>
    <row r="9" spans="2:12">
      <c r="B9" s="34" t="s">
        <v>3</v>
      </c>
      <c r="C9" s="35">
        <v>287508720077.59015</v>
      </c>
      <c r="D9" s="36">
        <f>330338038481.55+14892290862</f>
        <v>345230329343.54999</v>
      </c>
      <c r="E9" s="36">
        <v>313475539067</v>
      </c>
      <c r="F9" s="36">
        <v>332767422113.59656</v>
      </c>
      <c r="G9" s="36">
        <v>354394647877.39227</v>
      </c>
      <c r="H9" s="36">
        <v>378550816405.34106</v>
      </c>
      <c r="I9" s="38"/>
    </row>
    <row r="10" spans="2:12">
      <c r="B10" s="39" t="s">
        <v>15</v>
      </c>
      <c r="C10" s="36">
        <v>40749672611.329979</v>
      </c>
      <c r="D10" s="36">
        <v>43148061367</v>
      </c>
      <c r="E10" s="36">
        <v>45951048903</v>
      </c>
      <c r="F10" s="36">
        <v>44022446542.988487</v>
      </c>
      <c r="G10" s="36">
        <v>42272194890.208038</v>
      </c>
      <c r="H10" s="36">
        <v>40689265432.438484</v>
      </c>
      <c r="I10" s="33"/>
    </row>
    <row r="11" spans="2:12">
      <c r="B11" s="34" t="s">
        <v>16</v>
      </c>
      <c r="C11" s="40">
        <v>134506942278.78</v>
      </c>
      <c r="D11" s="40">
        <v>162830851208</v>
      </c>
      <c r="E11" s="40">
        <v>184836130000</v>
      </c>
      <c r="F11" s="40">
        <v>206916244852.37079</v>
      </c>
      <c r="G11" s="40">
        <v>226690450041.20105</v>
      </c>
      <c r="H11" s="40">
        <v>248354401446.56903</v>
      </c>
      <c r="I11" s="17"/>
    </row>
    <row r="12" spans="2:12">
      <c r="B12" s="34" t="s">
        <v>17</v>
      </c>
      <c r="C12" s="40">
        <v>214000000.00999999</v>
      </c>
      <c r="D12" s="40"/>
      <c r="E12" s="17"/>
      <c r="F12" s="17"/>
      <c r="G12" s="17"/>
      <c r="H12" s="17"/>
      <c r="I12" s="17"/>
    </row>
    <row r="13" spans="2:12">
      <c r="B13" s="34" t="s">
        <v>4</v>
      </c>
      <c r="C13" s="36">
        <v>178092122150.42953</v>
      </c>
      <c r="D13" s="36">
        <f>239764764446.12+96674610212</f>
        <v>336439374658.12</v>
      </c>
      <c r="E13" s="40">
        <v>223692311423</v>
      </c>
      <c r="F13" s="40">
        <v>225002546757.42932</v>
      </c>
      <c r="G13" s="40">
        <v>227781786695.37671</v>
      </c>
      <c r="H13" s="40">
        <v>231860352118.2923</v>
      </c>
      <c r="I13" s="33"/>
    </row>
    <row r="14" spans="2:12">
      <c r="B14" s="34" t="s">
        <v>5</v>
      </c>
      <c r="C14" s="36">
        <v>196546265.99000016</v>
      </c>
      <c r="D14" s="36">
        <v>328154878</v>
      </c>
      <c r="E14" s="36">
        <v>265815541</v>
      </c>
      <c r="F14" s="36">
        <v>275467792.07264948</v>
      </c>
      <c r="G14" s="36">
        <v>286846731.11215216</v>
      </c>
      <c r="H14" s="36">
        <v>300110378.332959</v>
      </c>
      <c r="I14" s="17"/>
    </row>
    <row r="15" spans="2:12">
      <c r="B15" s="41" t="s">
        <v>6</v>
      </c>
      <c r="C15" s="11">
        <v>102999105385.00015</v>
      </c>
      <c r="D15" s="11">
        <f>130292999999.58+10790864906</f>
        <v>141083864905.58002</v>
      </c>
      <c r="E15" s="11">
        <v>123157955971</v>
      </c>
      <c r="F15" s="11">
        <v>127071599634.0325</v>
      </c>
      <c r="G15" s="11">
        <v>131796620021.33748</v>
      </c>
      <c r="H15" s="11">
        <v>137366294617.92902</v>
      </c>
      <c r="I15" s="17"/>
    </row>
    <row r="16" spans="2:12">
      <c r="B16" s="34" t="s">
        <v>7</v>
      </c>
      <c r="C16" s="36">
        <v>23187175139.430004</v>
      </c>
      <c r="D16" s="36">
        <f>31836670208+1644923140</f>
        <v>33481593348</v>
      </c>
      <c r="E16" s="36">
        <v>30479010985</v>
      </c>
      <c r="F16" s="36">
        <v>31417925699.7075</v>
      </c>
      <c r="G16" s="36">
        <v>32676163951.067081</v>
      </c>
      <c r="H16" s="36">
        <v>34148092775.993813</v>
      </c>
      <c r="I16" s="17"/>
    </row>
    <row r="17" spans="2:9">
      <c r="B17" s="34" t="s">
        <v>8</v>
      </c>
      <c r="C17" s="40">
        <v>40025533568.460136</v>
      </c>
      <c r="D17" s="40">
        <f>55674997295+3153734847</f>
        <v>58828732142</v>
      </c>
      <c r="E17" s="40">
        <v>44127092095</v>
      </c>
      <c r="F17" s="40">
        <v>47109552979.94622</v>
      </c>
      <c r="G17" s="40">
        <v>50336370440.12709</v>
      </c>
      <c r="H17" s="40">
        <v>53926490492.604095</v>
      </c>
      <c r="I17" s="17"/>
    </row>
    <row r="18" spans="2:9">
      <c r="B18" s="34" t="s">
        <v>9</v>
      </c>
      <c r="C18" s="40">
        <v>4673477.32</v>
      </c>
      <c r="D18" s="40">
        <f>8531501-667757</f>
        <v>7863744</v>
      </c>
      <c r="E18" s="40">
        <v>15705520</v>
      </c>
      <c r="F18" s="40">
        <v>16539692.504287845</v>
      </c>
      <c r="G18" s="40">
        <v>17495157.836218834</v>
      </c>
      <c r="H18" s="40">
        <v>18572497.095966529</v>
      </c>
      <c r="I18" s="17"/>
    </row>
    <row r="19" spans="2:9">
      <c r="B19" s="34" t="s">
        <v>10</v>
      </c>
      <c r="C19" s="40">
        <v>2079943678.7900007</v>
      </c>
      <c r="D19" s="40">
        <f>3140133936-13349449</f>
        <v>3126784487</v>
      </c>
      <c r="E19" s="40">
        <v>1196164756</v>
      </c>
      <c r="F19" s="40">
        <v>1258108882.784766</v>
      </c>
      <c r="G19" s="40">
        <v>1329174926.1308169</v>
      </c>
      <c r="H19" s="40">
        <v>1409459839.2789948</v>
      </c>
      <c r="I19" s="17"/>
    </row>
    <row r="20" spans="2:9">
      <c r="B20" s="34" t="s">
        <v>11</v>
      </c>
      <c r="C20" s="40">
        <v>37701779521.000015</v>
      </c>
      <c r="D20" s="40">
        <f>38186382784.58+6006224125</f>
        <v>44192606909.580002</v>
      </c>
      <c r="E20" s="40">
        <v>45893698340</v>
      </c>
      <c r="F20" s="40">
        <v>45772568154.464729</v>
      </c>
      <c r="G20" s="40">
        <v>45880635152.566292</v>
      </c>
      <c r="H20" s="40">
        <v>46236843501.63372</v>
      </c>
      <c r="I20" s="17"/>
    </row>
    <row r="21" spans="2:9" ht="15.75" thickBot="1">
      <c r="B21" s="42" t="s">
        <v>12</v>
      </c>
      <c r="C21" s="43">
        <v>0</v>
      </c>
      <c r="D21" s="43">
        <v>1446284275</v>
      </c>
      <c r="E21" s="43">
        <v>1446284275</v>
      </c>
      <c r="F21" s="36">
        <v>1496904224.6249998</v>
      </c>
      <c r="G21" s="36">
        <v>1556780393.6099999</v>
      </c>
      <c r="H21" s="36">
        <v>1626835511.3224497</v>
      </c>
      <c r="I21" s="17"/>
    </row>
    <row r="22" spans="2:9" ht="15.75" thickBot="1">
      <c r="B22" s="44" t="s">
        <v>18</v>
      </c>
      <c r="C22" s="45">
        <v>744267108769.13135</v>
      </c>
      <c r="D22" s="45">
        <f>D8+D15</f>
        <v>1029060636360.25</v>
      </c>
      <c r="E22" s="45">
        <f>E8+E15</f>
        <v>891378800905</v>
      </c>
      <c r="F22" s="47">
        <v>936055727692.49023</v>
      </c>
      <c r="G22" s="47">
        <v>983222546256.62781</v>
      </c>
      <c r="H22" s="47">
        <v>1037121240398.903</v>
      </c>
      <c r="I22" s="18"/>
    </row>
    <row r="23" spans="2:9">
      <c r="B23" s="955" t="s">
        <v>20</v>
      </c>
      <c r="C23" s="955"/>
      <c r="D23" s="955"/>
      <c r="E23" s="955"/>
      <c r="F23" s="955"/>
      <c r="G23" s="955"/>
      <c r="H23" s="955"/>
      <c r="I23" s="17"/>
    </row>
    <row r="24" spans="2:9">
      <c r="B24" s="956" t="s">
        <v>60</v>
      </c>
      <c r="C24" s="956"/>
      <c r="D24" s="956"/>
      <c r="E24" s="956"/>
      <c r="F24" s="956"/>
      <c r="G24" s="956"/>
      <c r="H24" s="956"/>
      <c r="I24" s="17"/>
    </row>
    <row r="25" spans="2:9">
      <c r="B25" s="957" t="s">
        <v>870</v>
      </c>
      <c r="C25" s="957"/>
      <c r="D25" s="957"/>
      <c r="E25" s="957"/>
      <c r="F25" s="957"/>
      <c r="G25" s="957"/>
      <c r="H25" s="957"/>
      <c r="I25" s="17"/>
    </row>
    <row r="26" spans="2:9">
      <c r="B26" s="17"/>
      <c r="C26" s="17"/>
      <c r="D26" s="17"/>
      <c r="E26" s="17"/>
      <c r="F26" s="17"/>
      <c r="G26" s="17"/>
      <c r="H26" s="17"/>
      <c r="I26" s="17"/>
    </row>
    <row r="27" spans="2:9">
      <c r="B27" s="17"/>
      <c r="C27" s="17"/>
      <c r="D27" s="17"/>
      <c r="E27" s="17"/>
      <c r="F27" s="17"/>
      <c r="G27" s="17"/>
      <c r="H27" s="17"/>
      <c r="I27" s="17"/>
    </row>
    <row r="28" spans="2:9" ht="15.75" thickBot="1">
      <c r="B28" s="17"/>
      <c r="C28" s="17"/>
      <c r="D28" s="17"/>
      <c r="E28" s="17"/>
      <c r="F28" s="17"/>
      <c r="G28" s="17"/>
      <c r="H28" s="17"/>
      <c r="I28" s="17"/>
    </row>
    <row r="29" spans="2:9">
      <c r="B29" s="952" t="s">
        <v>0</v>
      </c>
      <c r="C29" s="952" t="s">
        <v>93</v>
      </c>
      <c r="D29" s="952" t="s">
        <v>94</v>
      </c>
      <c r="E29" s="952" t="s">
        <v>95</v>
      </c>
      <c r="F29" s="952" t="s">
        <v>867</v>
      </c>
      <c r="G29" s="952" t="s">
        <v>868</v>
      </c>
      <c r="H29" s="952" t="s">
        <v>869</v>
      </c>
      <c r="I29" s="17"/>
    </row>
    <row r="30" spans="2:9" ht="15.75" thickBot="1">
      <c r="B30" s="953"/>
      <c r="C30" s="954" t="s">
        <v>61</v>
      </c>
      <c r="D30" s="954" t="s">
        <v>13</v>
      </c>
      <c r="E30" s="954" t="s">
        <v>14</v>
      </c>
      <c r="F30" s="954" t="s">
        <v>14</v>
      </c>
      <c r="G30" s="954" t="s">
        <v>14</v>
      </c>
      <c r="H30" s="954" t="s">
        <v>14</v>
      </c>
      <c r="I30" s="17"/>
    </row>
    <row r="31" spans="2:9" ht="15.75" thickBot="1">
      <c r="B31" s="954"/>
      <c r="C31" s="3">
        <v>7</v>
      </c>
      <c r="D31" s="3">
        <v>8</v>
      </c>
      <c r="E31" s="3">
        <v>9</v>
      </c>
      <c r="F31" s="3">
        <v>10</v>
      </c>
      <c r="G31" s="3">
        <v>11</v>
      </c>
      <c r="H31" s="3">
        <v>12</v>
      </c>
      <c r="I31" s="17"/>
    </row>
    <row r="32" spans="2:9">
      <c r="B32" s="32" t="s">
        <v>2</v>
      </c>
      <c r="C32" s="6">
        <v>0.14056005210782127</v>
      </c>
      <c r="D32" s="6">
        <v>0.19780116507914949</v>
      </c>
      <c r="E32" s="6">
        <f>E8/$L$4</f>
        <v>0.15670782714338091</v>
      </c>
      <c r="F32" s="6">
        <v>0.15112000676977641</v>
      </c>
      <c r="G32" s="6">
        <v>0.14564856008730911</v>
      </c>
      <c r="H32" s="6">
        <v>0.14094865279407007</v>
      </c>
      <c r="I32" s="17"/>
    </row>
    <row r="33" spans="2:9">
      <c r="B33" s="34" t="s">
        <v>3</v>
      </c>
      <c r="C33" s="37">
        <v>6.3019268796031605E-2</v>
      </c>
      <c r="D33" s="37">
        <v>7.6901742883370719E-2</v>
      </c>
      <c r="E33" s="37">
        <f t="shared" ref="E33:E46" si="0">E9/$L$4</f>
        <v>6.3945245581054203E-2</v>
      </c>
      <c r="F33" s="37">
        <v>6.2161683200456966E-2</v>
      </c>
      <c r="G33" s="37">
        <v>6.0624264043994854E-2</v>
      </c>
      <c r="H33" s="37">
        <v>5.930084389824139E-2</v>
      </c>
      <c r="I33" s="17"/>
    </row>
    <row r="34" spans="2:9">
      <c r="B34" s="39" t="s">
        <v>15</v>
      </c>
      <c r="C34" s="37">
        <v>8.9319536845722785E-3</v>
      </c>
      <c r="D34" s="37">
        <v>9.6114415192615488E-3</v>
      </c>
      <c r="E34" s="37">
        <f t="shared" si="0"/>
        <v>9.3734621704609118E-3</v>
      </c>
      <c r="F34" s="37">
        <v>8.2234894219306784E-3</v>
      </c>
      <c r="G34" s="37">
        <v>7.2312624360788618E-3</v>
      </c>
      <c r="H34" s="37">
        <v>6.374065708418585E-3</v>
      </c>
      <c r="I34" s="17"/>
    </row>
    <row r="35" spans="2:9">
      <c r="B35" s="34" t="s">
        <v>16</v>
      </c>
      <c r="C35" s="37">
        <v>2.9482685422936666E-2</v>
      </c>
      <c r="D35" s="37">
        <v>3.6271367805048735E-2</v>
      </c>
      <c r="E35" s="37">
        <f t="shared" si="0"/>
        <v>3.7704350904953603E-2</v>
      </c>
      <c r="F35" s="37">
        <v>3.8652407678148482E-2</v>
      </c>
      <c r="G35" s="37">
        <v>3.8778637831755169E-2</v>
      </c>
      <c r="H35" s="37">
        <v>3.890528022492562E-2</v>
      </c>
      <c r="I35" s="17"/>
    </row>
    <row r="36" spans="2:9">
      <c r="B36" s="34" t="s">
        <v>17</v>
      </c>
      <c r="C36" s="37">
        <v>4.69068330148089E-5</v>
      </c>
      <c r="D36" s="37">
        <v>0</v>
      </c>
      <c r="E36" s="37">
        <f t="shared" si="0"/>
        <v>0</v>
      </c>
      <c r="F36" s="37">
        <v>0</v>
      </c>
      <c r="G36" s="37">
        <v>0</v>
      </c>
      <c r="H36" s="37">
        <v>0</v>
      </c>
      <c r="I36" s="17"/>
    </row>
    <row r="37" spans="2:9">
      <c r="B37" s="34" t="s">
        <v>4</v>
      </c>
      <c r="C37" s="37">
        <v>3.903615623632143E-2</v>
      </c>
      <c r="D37" s="37">
        <v>7.4943514768813752E-2</v>
      </c>
      <c r="E37" s="37">
        <f t="shared" si="0"/>
        <v>4.5630545308609056E-2</v>
      </c>
      <c r="F37" s="37">
        <v>4.2030968482415783E-2</v>
      </c>
      <c r="G37" s="37">
        <v>3.8965326546948537E-2</v>
      </c>
      <c r="H37" s="37">
        <v>3.6321449991103857E-2</v>
      </c>
      <c r="I37" s="17"/>
    </row>
    <row r="38" spans="2:9">
      <c r="B38" s="34" t="s">
        <v>5</v>
      </c>
      <c r="C38" s="37">
        <v>4.3081134944141781E-5</v>
      </c>
      <c r="D38" s="37">
        <v>7.3098102654726595E-5</v>
      </c>
      <c r="E38" s="37">
        <f t="shared" si="0"/>
        <v>5.422317830314929E-5</v>
      </c>
      <c r="F38" s="37">
        <v>5.1457986824515345E-5</v>
      </c>
      <c r="G38" s="37">
        <v>4.9069228531679672E-5</v>
      </c>
      <c r="H38" s="37">
        <v>4.7012971380594461E-5</v>
      </c>
      <c r="I38" s="17"/>
    </row>
    <row r="39" spans="2:9">
      <c r="B39" s="41" t="s">
        <v>6</v>
      </c>
      <c r="C39" s="12">
        <v>2.257645718104272E-2</v>
      </c>
      <c r="D39" s="12">
        <v>3.1427120336128801E-2</v>
      </c>
      <c r="E39" s="12">
        <f t="shared" si="0"/>
        <v>2.5122744068853908E-2</v>
      </c>
      <c r="F39" s="12">
        <v>2.3737253094233367E-2</v>
      </c>
      <c r="G39" s="12">
        <v>2.2545693452582553E-2</v>
      </c>
      <c r="H39" s="12">
        <v>2.1518741582359224E-2</v>
      </c>
      <c r="I39" s="17"/>
    </row>
    <row r="40" spans="2:9">
      <c r="B40" s="34" t="s">
        <v>7</v>
      </c>
      <c r="C40" s="37">
        <v>5.0824156649511565E-3</v>
      </c>
      <c r="D40" s="37">
        <v>7.4581885313187843E-3</v>
      </c>
      <c r="E40" s="37">
        <f t="shared" si="0"/>
        <v>6.2173522320250673E-3</v>
      </c>
      <c r="F40" s="37">
        <v>5.8689373249224547E-3</v>
      </c>
      <c r="G40" s="37">
        <v>5.5897243459492093E-3</v>
      </c>
      <c r="H40" s="37">
        <v>5.3493761771829119E-3</v>
      </c>
      <c r="I40" s="17"/>
    </row>
    <row r="41" spans="2:9">
      <c r="B41" s="34" t="s">
        <v>8</v>
      </c>
      <c r="C41" s="37">
        <v>8.7732290623208208E-3</v>
      </c>
      <c r="D41" s="37">
        <v>1.3104387560447387E-2</v>
      </c>
      <c r="E41" s="37">
        <f t="shared" si="0"/>
        <v>9.0013968847166628E-3</v>
      </c>
      <c r="F41" s="37">
        <v>8.8001676650152714E-3</v>
      </c>
      <c r="G41" s="37">
        <v>8.6107547923081149E-3</v>
      </c>
      <c r="H41" s="37">
        <v>8.4477070345496535E-3</v>
      </c>
      <c r="I41" s="17"/>
    </row>
    <row r="42" spans="2:9">
      <c r="B42" s="34" t="s">
        <v>9</v>
      </c>
      <c r="C42" s="37">
        <v>1.0243832721378169E-6</v>
      </c>
      <c r="D42" s="37">
        <v>1.7516874034171458E-6</v>
      </c>
      <c r="E42" s="37">
        <f t="shared" si="0"/>
        <v>3.2037374793811517E-6</v>
      </c>
      <c r="F42" s="37">
        <v>3.0896507811799559E-6</v>
      </c>
      <c r="G42" s="37">
        <v>2.9927965179689628E-6</v>
      </c>
      <c r="H42" s="37">
        <v>2.9094237903033438E-6</v>
      </c>
      <c r="I42" s="17"/>
    </row>
    <row r="43" spans="2:9">
      <c r="B43" s="34" t="s">
        <v>10</v>
      </c>
      <c r="C43" s="37">
        <v>4.559045365264058E-4</v>
      </c>
      <c r="D43" s="37">
        <v>6.9650652400154967E-4</v>
      </c>
      <c r="E43" s="37">
        <f t="shared" si="0"/>
        <v>2.440032460123581E-4</v>
      </c>
      <c r="F43" s="37">
        <v>2.3501749452099397E-4</v>
      </c>
      <c r="G43" s="37">
        <v>2.2737434711567612E-4</v>
      </c>
      <c r="H43" s="37">
        <v>2.2079508031076799E-4</v>
      </c>
      <c r="I43" s="17"/>
    </row>
    <row r="44" spans="2:9">
      <c r="B44" s="34" t="s">
        <v>11</v>
      </c>
      <c r="C44" s="37">
        <v>8.2638835339722012E-3</v>
      </c>
      <c r="D44" s="37">
        <v>9.8441191432066984E-3</v>
      </c>
      <c r="E44" s="37">
        <f t="shared" si="0"/>
        <v>9.3617633443063685E-3</v>
      </c>
      <c r="F44" s="37">
        <v>8.5504159716628253E-3</v>
      </c>
      <c r="G44" s="37">
        <v>7.8485376589481175E-3</v>
      </c>
      <c r="H44" s="37">
        <v>7.2431063942069796E-3</v>
      </c>
      <c r="I44" s="17"/>
    </row>
    <row r="45" spans="2:9" ht="15.75" thickBot="1">
      <c r="B45" s="42" t="s">
        <v>12</v>
      </c>
      <c r="C45" s="37">
        <v>0</v>
      </c>
      <c r="D45" s="37">
        <v>3.2216688975096331E-4</v>
      </c>
      <c r="E45" s="37">
        <f t="shared" si="0"/>
        <v>2.9502462431406899E-4</v>
      </c>
      <c r="F45" s="37">
        <v>2.7962498733064223E-4</v>
      </c>
      <c r="G45" s="37">
        <v>2.6630951174346878E-4</v>
      </c>
      <c r="H45" s="37">
        <v>2.5484747231861244E-4</v>
      </c>
      <c r="I45" s="17"/>
    </row>
    <row r="46" spans="2:9" ht="15.75" thickBot="1">
      <c r="B46" s="44" t="s">
        <v>18</v>
      </c>
      <c r="C46" s="46">
        <v>0.163136509288864</v>
      </c>
      <c r="D46" s="46">
        <v>0.22922828541527829</v>
      </c>
      <c r="E46" s="46">
        <f t="shared" si="0"/>
        <v>0.18183057121223484</v>
      </c>
      <c r="F46" s="46">
        <v>0.17485725986400977</v>
      </c>
      <c r="G46" s="46">
        <v>0.16819425353989167</v>
      </c>
      <c r="H46" s="46">
        <v>0.16246739437642929</v>
      </c>
      <c r="I46" s="17"/>
    </row>
    <row r="47" spans="2:9">
      <c r="B47" s="955" t="s">
        <v>20</v>
      </c>
      <c r="C47" s="955"/>
      <c r="D47" s="955"/>
      <c r="E47" s="955"/>
      <c r="F47" s="955"/>
      <c r="G47" s="955"/>
      <c r="H47" s="955"/>
      <c r="I47" s="17"/>
    </row>
    <row r="48" spans="2:9">
      <c r="B48" s="956" t="s">
        <v>60</v>
      </c>
      <c r="C48" s="956"/>
      <c r="D48" s="956"/>
      <c r="E48" s="956"/>
      <c r="F48" s="956"/>
      <c r="G48" s="956"/>
      <c r="H48" s="956"/>
      <c r="I48" s="17"/>
    </row>
    <row r="49" spans="2:9">
      <c r="B49" s="957" t="s">
        <v>870</v>
      </c>
      <c r="C49" s="957"/>
      <c r="D49" s="957"/>
      <c r="E49" s="957"/>
      <c r="F49" s="957"/>
      <c r="G49" s="957"/>
      <c r="H49" s="957"/>
      <c r="I49" s="17"/>
    </row>
    <row r="50" spans="2:9">
      <c r="B50" s="17"/>
      <c r="C50" s="17"/>
      <c r="D50" s="17"/>
      <c r="E50" s="17"/>
      <c r="F50" s="17"/>
      <c r="G50" s="17"/>
      <c r="H50" s="17"/>
      <c r="I50" s="17"/>
    </row>
    <row r="51" spans="2:9">
      <c r="B51" s="17"/>
      <c r="C51" s="17"/>
      <c r="D51" s="17"/>
      <c r="E51" s="17"/>
      <c r="F51" s="17"/>
      <c r="G51" s="17"/>
      <c r="H51" s="17"/>
      <c r="I51" s="17"/>
    </row>
  </sheetData>
  <mergeCells count="20">
    <mergeCell ref="B47:H47"/>
    <mergeCell ref="B48:H48"/>
    <mergeCell ref="B49:H49"/>
    <mergeCell ref="B23:H23"/>
    <mergeCell ref="B24:H24"/>
    <mergeCell ref="B25:H25"/>
    <mergeCell ref="B29:B31"/>
    <mergeCell ref="C29:C30"/>
    <mergeCell ref="D29:D30"/>
    <mergeCell ref="E29:E30"/>
    <mergeCell ref="F29:F30"/>
    <mergeCell ref="G29:G30"/>
    <mergeCell ref="H29:H30"/>
    <mergeCell ref="B3:I3"/>
    <mergeCell ref="B4:I4"/>
    <mergeCell ref="F5:H5"/>
    <mergeCell ref="B5:B7"/>
    <mergeCell ref="C5:C6"/>
    <mergeCell ref="D5:D6"/>
    <mergeCell ref="E5:E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5"/>
  <sheetViews>
    <sheetView showGridLines="0" workbookViewId="0">
      <selection activeCell="A55" sqref="A55:XFD55"/>
    </sheetView>
  </sheetViews>
  <sheetFormatPr defaultColWidth="11.5703125" defaultRowHeight="15"/>
  <cols>
    <col min="1" max="1" width="11.5703125" style="1"/>
    <col min="2" max="2" width="37.7109375" style="1" bestFit="1" customWidth="1"/>
    <col min="3" max="3" width="16.7109375" style="1" bestFit="1" customWidth="1"/>
    <col min="4" max="4" width="14.7109375" style="193" bestFit="1" customWidth="1"/>
    <col min="5" max="5" width="11.7109375" style="1" bestFit="1" customWidth="1"/>
    <col min="6" max="6" width="7.42578125" style="1" bestFit="1" customWidth="1"/>
    <col min="7" max="7" width="11.5703125" style="1"/>
    <col min="8" max="8" width="18.7109375" style="1" customWidth="1"/>
    <col min="9" max="16384" width="11.5703125" style="1"/>
  </cols>
  <sheetData>
    <row r="2" spans="2:7">
      <c r="B2" s="880" t="s">
        <v>608</v>
      </c>
      <c r="C2" s="880"/>
      <c r="D2" s="880"/>
      <c r="E2" s="880"/>
      <c r="F2" s="880"/>
    </row>
    <row r="3" spans="2:7" ht="15.75" thickBot="1">
      <c r="B3" s="848" t="s">
        <v>555</v>
      </c>
      <c r="C3" s="848"/>
      <c r="D3" s="848"/>
      <c r="E3" s="848"/>
      <c r="F3" s="848"/>
    </row>
    <row r="4" spans="2:7" ht="25.5">
      <c r="B4" s="2" t="s">
        <v>559</v>
      </c>
      <c r="C4" s="2" t="s">
        <v>560</v>
      </c>
      <c r="D4" s="381" t="s">
        <v>561</v>
      </c>
      <c r="E4" s="2" t="s">
        <v>562</v>
      </c>
      <c r="F4" s="2" t="s">
        <v>563</v>
      </c>
    </row>
    <row r="5" spans="2:7">
      <c r="B5" s="382" t="s">
        <v>564</v>
      </c>
      <c r="C5" s="715">
        <v>4679926981</v>
      </c>
      <c r="D5" s="384">
        <v>1626456</v>
      </c>
      <c r="E5" s="383">
        <f>C5/D5</f>
        <v>2877.3769354965643</v>
      </c>
      <c r="F5" s="385">
        <f>+C5/C$53</f>
        <v>0.10145366887144208</v>
      </c>
      <c r="G5" s="256"/>
    </row>
    <row r="6" spans="2:7">
      <c r="B6" s="386" t="s">
        <v>565</v>
      </c>
      <c r="C6" s="716">
        <v>346307740</v>
      </c>
      <c r="D6" s="388">
        <v>240428</v>
      </c>
      <c r="E6" s="387">
        <f t="shared" ref="E6:E53" si="0">C6/D6</f>
        <v>1440.3802385745421</v>
      </c>
      <c r="F6" s="389">
        <f t="shared" ref="F6:F53" si="1">+C6/C$53</f>
        <v>7.5074228560014916E-3</v>
      </c>
    </row>
    <row r="7" spans="2:7">
      <c r="B7" s="386" t="s">
        <v>566</v>
      </c>
      <c r="C7" s="716">
        <v>1307526231</v>
      </c>
      <c r="D7" s="388">
        <v>333940</v>
      </c>
      <c r="E7" s="387">
        <f t="shared" si="0"/>
        <v>3915.4525693238306</v>
      </c>
      <c r="F7" s="389">
        <f t="shared" si="1"/>
        <v>2.8345171584761245E-2</v>
      </c>
    </row>
    <row r="8" spans="2:7">
      <c r="B8" s="386" t="s">
        <v>567</v>
      </c>
      <c r="C8" s="716">
        <v>2906582814</v>
      </c>
      <c r="D8" s="388">
        <v>1052088</v>
      </c>
      <c r="E8" s="387">
        <f t="shared" si="0"/>
        <v>2762.6803214179804</v>
      </c>
      <c r="F8" s="389">
        <f t="shared" si="1"/>
        <v>6.3010275920153361E-2</v>
      </c>
    </row>
    <row r="9" spans="2:7">
      <c r="B9" s="386" t="s">
        <v>568</v>
      </c>
      <c r="C9" s="716">
        <v>119510196</v>
      </c>
      <c r="D9" s="388">
        <v>1626456</v>
      </c>
      <c r="E9" s="387">
        <f t="shared" si="0"/>
        <v>73.478898906579701</v>
      </c>
      <c r="F9" s="389">
        <f t="shared" si="1"/>
        <v>2.5907985105259792E-3</v>
      </c>
    </row>
    <row r="10" spans="2:7">
      <c r="B10" s="382" t="s">
        <v>569</v>
      </c>
      <c r="C10" s="715">
        <v>1519384918</v>
      </c>
      <c r="D10" s="384">
        <v>739316</v>
      </c>
      <c r="E10" s="383">
        <f t="shared" si="0"/>
        <v>2055.1224618431092</v>
      </c>
      <c r="F10" s="385">
        <f t="shared" si="1"/>
        <v>3.293794432794702E-2</v>
      </c>
    </row>
    <row r="11" spans="2:7">
      <c r="B11" s="386" t="s">
        <v>570</v>
      </c>
      <c r="C11" s="716">
        <v>834542433</v>
      </c>
      <c r="D11" s="388">
        <v>412469</v>
      </c>
      <c r="E11" s="387">
        <f t="shared" si="0"/>
        <v>2023.2852238592477</v>
      </c>
      <c r="F11" s="389">
        <f t="shared" si="1"/>
        <v>1.8091605275144279E-2</v>
      </c>
    </row>
    <row r="12" spans="2:7">
      <c r="B12" s="386" t="s">
        <v>571</v>
      </c>
      <c r="C12" s="716">
        <v>336354480</v>
      </c>
      <c r="D12" s="388">
        <v>151888</v>
      </c>
      <c r="E12" s="387">
        <f t="shared" si="0"/>
        <v>2214.4901506373117</v>
      </c>
      <c r="F12" s="389">
        <f t="shared" si="1"/>
        <v>7.2916513817175913E-3</v>
      </c>
    </row>
    <row r="13" spans="2:7">
      <c r="B13" s="386" t="s">
        <v>572</v>
      </c>
      <c r="C13" s="716">
        <v>348488005</v>
      </c>
      <c r="D13" s="388">
        <v>174959</v>
      </c>
      <c r="E13" s="387">
        <f t="shared" si="0"/>
        <v>1991.8266851090827</v>
      </c>
      <c r="F13" s="389">
        <f t="shared" si="1"/>
        <v>7.554687671085151E-3</v>
      </c>
    </row>
    <row r="14" spans="2:7">
      <c r="B14" s="382" t="s">
        <v>573</v>
      </c>
      <c r="C14" s="715">
        <v>2971010503</v>
      </c>
      <c r="D14" s="384">
        <v>645618</v>
      </c>
      <c r="E14" s="383">
        <f t="shared" si="0"/>
        <v>4601.8086593000817</v>
      </c>
      <c r="F14" s="385">
        <f t="shared" si="1"/>
        <v>6.4406969811424616E-2</v>
      </c>
    </row>
    <row r="15" spans="2:7">
      <c r="B15" s="386" t="s">
        <v>574</v>
      </c>
      <c r="C15" s="716">
        <v>1276999163</v>
      </c>
      <c r="D15" s="388">
        <v>299583</v>
      </c>
      <c r="E15" s="387">
        <f t="shared" si="0"/>
        <v>4262.5888752031988</v>
      </c>
      <c r="F15" s="389">
        <f t="shared" si="1"/>
        <v>2.7683391377278987E-2</v>
      </c>
    </row>
    <row r="16" spans="2:7">
      <c r="B16" s="386" t="s">
        <v>575</v>
      </c>
      <c r="C16" s="716">
        <v>1263693239</v>
      </c>
      <c r="D16" s="388">
        <v>140954</v>
      </c>
      <c r="E16" s="387">
        <f t="shared" si="0"/>
        <v>8965.2882429728852</v>
      </c>
      <c r="F16" s="389">
        <f t="shared" si="1"/>
        <v>2.7394939268302682E-2</v>
      </c>
    </row>
    <row r="17" spans="2:6">
      <c r="B17" s="386" t="s">
        <v>576</v>
      </c>
      <c r="C17" s="716">
        <v>227125427</v>
      </c>
      <c r="D17" s="388">
        <v>92045</v>
      </c>
      <c r="E17" s="387">
        <f t="shared" si="0"/>
        <v>2467.547688630561</v>
      </c>
      <c r="F17" s="389">
        <f t="shared" si="1"/>
        <v>4.9237323481100895E-3</v>
      </c>
    </row>
    <row r="18" spans="2:6">
      <c r="B18" s="386" t="s">
        <v>577</v>
      </c>
      <c r="C18" s="716">
        <v>203192674</v>
      </c>
      <c r="D18" s="388">
        <v>113036</v>
      </c>
      <c r="E18" s="387">
        <f t="shared" si="0"/>
        <v>1797.5925722778584</v>
      </c>
      <c r="F18" s="389">
        <f t="shared" si="1"/>
        <v>4.4049068177328633E-3</v>
      </c>
    </row>
    <row r="19" spans="2:6">
      <c r="B19" s="382" t="s">
        <v>578</v>
      </c>
      <c r="C19" s="715">
        <v>1617348823</v>
      </c>
      <c r="D19" s="384">
        <v>419485</v>
      </c>
      <c r="E19" s="383">
        <f t="shared" si="0"/>
        <v>3855.5581796726938</v>
      </c>
      <c r="F19" s="385">
        <f t="shared" si="1"/>
        <v>3.5061652159196065E-2</v>
      </c>
    </row>
    <row r="20" spans="2:6">
      <c r="B20" s="386" t="s">
        <v>579</v>
      </c>
      <c r="C20" s="716">
        <v>399607218</v>
      </c>
      <c r="D20" s="388">
        <v>66675</v>
      </c>
      <c r="E20" s="387">
        <f t="shared" si="0"/>
        <v>5993.359100112486</v>
      </c>
      <c r="F20" s="389">
        <f t="shared" si="1"/>
        <v>8.6628741299180044E-3</v>
      </c>
    </row>
    <row r="21" spans="2:6">
      <c r="B21" s="386" t="s">
        <v>580</v>
      </c>
      <c r="C21" s="716">
        <v>485845517</v>
      </c>
      <c r="D21" s="388">
        <v>117736</v>
      </c>
      <c r="E21" s="387">
        <f t="shared" si="0"/>
        <v>4126.567209689475</v>
      </c>
      <c r="F21" s="389">
        <f t="shared" si="1"/>
        <v>1.0532388732667833E-2</v>
      </c>
    </row>
    <row r="22" spans="2:6">
      <c r="B22" s="386" t="s">
        <v>581</v>
      </c>
      <c r="C22" s="716">
        <v>330698259</v>
      </c>
      <c r="D22" s="388">
        <v>57209</v>
      </c>
      <c r="E22" s="387">
        <f t="shared" si="0"/>
        <v>5780.5285706794384</v>
      </c>
      <c r="F22" s="389">
        <f t="shared" si="1"/>
        <v>7.1690331496965702E-3</v>
      </c>
    </row>
    <row r="23" spans="2:6">
      <c r="B23" s="386" t="s">
        <v>582</v>
      </c>
      <c r="C23" s="716">
        <v>393197829</v>
      </c>
      <c r="D23" s="388">
        <v>177865</v>
      </c>
      <c r="E23" s="387">
        <f t="shared" si="0"/>
        <v>2210.65318640542</v>
      </c>
      <c r="F23" s="389">
        <f t="shared" si="1"/>
        <v>8.5239283660387324E-3</v>
      </c>
    </row>
    <row r="24" spans="2:6">
      <c r="B24" s="386" t="s">
        <v>568</v>
      </c>
      <c r="C24" s="716">
        <v>8000000</v>
      </c>
      <c r="D24" s="388">
        <v>419485</v>
      </c>
      <c r="E24" s="387">
        <f t="shared" si="0"/>
        <v>19.071003730765106</v>
      </c>
      <c r="F24" s="389">
        <f t="shared" si="1"/>
        <v>1.7342778087492912E-4</v>
      </c>
    </row>
    <row r="25" spans="2:6">
      <c r="B25" s="382" t="s">
        <v>583</v>
      </c>
      <c r="C25" s="715">
        <v>7643484248</v>
      </c>
      <c r="D25" s="384">
        <v>1118537</v>
      </c>
      <c r="E25" s="383">
        <f t="shared" si="0"/>
        <v>6833.4657217418826</v>
      </c>
      <c r="F25" s="385">
        <f t="shared" si="1"/>
        <v>0.16569906391038955</v>
      </c>
    </row>
    <row r="26" spans="2:6">
      <c r="B26" s="386" t="s">
        <v>584</v>
      </c>
      <c r="C26" s="716">
        <v>3033039693</v>
      </c>
      <c r="D26" s="388">
        <v>222610</v>
      </c>
      <c r="E26" s="387">
        <f t="shared" si="0"/>
        <v>13624.903162481471</v>
      </c>
      <c r="F26" s="389">
        <f t="shared" si="1"/>
        <v>6.5751667907820791E-2</v>
      </c>
    </row>
    <row r="27" spans="2:6">
      <c r="B27" s="386" t="s">
        <v>585</v>
      </c>
      <c r="C27" s="716">
        <v>2880806995</v>
      </c>
      <c r="D27" s="388">
        <v>198499</v>
      </c>
      <c r="E27" s="387">
        <f t="shared" si="0"/>
        <v>14512.954700023678</v>
      </c>
      <c r="F27" s="389">
        <f t="shared" si="1"/>
        <v>6.2451495533977885E-2</v>
      </c>
    </row>
    <row r="28" spans="2:6">
      <c r="B28" s="386" t="s">
        <v>586</v>
      </c>
      <c r="C28" s="716">
        <v>1212293700</v>
      </c>
      <c r="D28" s="388">
        <v>643595</v>
      </c>
      <c r="E28" s="387">
        <f t="shared" si="0"/>
        <v>1883.6282133950699</v>
      </c>
      <c r="F28" s="389">
        <f t="shared" si="1"/>
        <v>2.6280675769957133E-2</v>
      </c>
    </row>
    <row r="29" spans="2:6">
      <c r="B29" s="386" t="s">
        <v>587</v>
      </c>
      <c r="C29" s="716">
        <v>327343860</v>
      </c>
      <c r="D29" s="388">
        <v>53833</v>
      </c>
      <c r="E29" s="387">
        <f t="shared" si="0"/>
        <v>6080.7285494027828</v>
      </c>
      <c r="F29" s="389">
        <f t="shared" si="1"/>
        <v>7.0963149028541849E-3</v>
      </c>
    </row>
    <row r="30" spans="2:6">
      <c r="B30" s="386" t="s">
        <v>568</v>
      </c>
      <c r="C30" s="716">
        <v>190000000</v>
      </c>
      <c r="D30" s="388">
        <v>1118537</v>
      </c>
      <c r="E30" s="387">
        <f t="shared" si="0"/>
        <v>169.86474296335302</v>
      </c>
      <c r="F30" s="389">
        <f t="shared" si="1"/>
        <v>4.1189097957795668E-3</v>
      </c>
    </row>
    <row r="31" spans="2:6">
      <c r="B31" s="382" t="s">
        <v>588</v>
      </c>
      <c r="C31" s="715">
        <v>3297236862</v>
      </c>
      <c r="D31" s="384">
        <v>384637</v>
      </c>
      <c r="E31" s="383">
        <f t="shared" si="0"/>
        <v>8572.3340760249266</v>
      </c>
      <c r="F31" s="385">
        <f t="shared" si="1"/>
        <v>7.1479058999459374E-2</v>
      </c>
    </row>
    <row r="32" spans="2:6">
      <c r="B32" s="386" t="s">
        <v>589</v>
      </c>
      <c r="C32" s="716">
        <v>1193621327</v>
      </c>
      <c r="D32" s="388">
        <v>101306</v>
      </c>
      <c r="E32" s="387">
        <f t="shared" si="0"/>
        <v>11782.335962331945</v>
      </c>
      <c r="F32" s="389">
        <f t="shared" si="1"/>
        <v>2.5875887243324767E-2</v>
      </c>
    </row>
    <row r="33" spans="2:6">
      <c r="B33" s="386" t="s">
        <v>590</v>
      </c>
      <c r="C33" s="716">
        <v>920908842</v>
      </c>
      <c r="D33" s="388">
        <v>189100</v>
      </c>
      <c r="E33" s="387">
        <f t="shared" si="0"/>
        <v>4869.9568588048651</v>
      </c>
      <c r="F33" s="389">
        <f t="shared" si="1"/>
        <v>1.9963897107020092E-2</v>
      </c>
    </row>
    <row r="34" spans="2:6">
      <c r="B34" s="386" t="s">
        <v>591</v>
      </c>
      <c r="C34" s="716">
        <v>469979064</v>
      </c>
      <c r="D34" s="388">
        <v>58951</v>
      </c>
      <c r="E34" s="387">
        <f t="shared" si="0"/>
        <v>7972.3679666163425</v>
      </c>
      <c r="F34" s="389">
        <f t="shared" si="1"/>
        <v>1.0188428265899536E-2</v>
      </c>
    </row>
    <row r="35" spans="2:6">
      <c r="B35" s="386" t="s">
        <v>592</v>
      </c>
      <c r="C35" s="716">
        <v>712727629</v>
      </c>
      <c r="D35" s="388">
        <v>35280</v>
      </c>
      <c r="E35" s="387">
        <f t="shared" si="0"/>
        <v>20202.030300453516</v>
      </c>
      <c r="F35" s="389">
        <f t="shared" si="1"/>
        <v>1.5450846383214973E-2</v>
      </c>
    </row>
    <row r="36" spans="2:6">
      <c r="B36" s="382" t="s">
        <v>593</v>
      </c>
      <c r="C36" s="715">
        <v>1101451074</v>
      </c>
      <c r="D36" s="384">
        <v>283567</v>
      </c>
      <c r="E36" s="383">
        <f t="shared" si="0"/>
        <v>3884.2709976830874</v>
      </c>
      <c r="F36" s="385">
        <f t="shared" si="1"/>
        <v>2.387777693826592E-2</v>
      </c>
    </row>
    <row r="37" spans="2:6">
      <c r="B37" s="386" t="s">
        <v>594</v>
      </c>
      <c r="C37" s="716">
        <v>443135589</v>
      </c>
      <c r="D37" s="388">
        <v>63303</v>
      </c>
      <c r="E37" s="387">
        <f t="shared" si="0"/>
        <v>7000.2304630112321</v>
      </c>
      <c r="F37" s="389">
        <f t="shared" si="1"/>
        <v>9.6065027283718327E-3</v>
      </c>
    </row>
    <row r="38" spans="2:6">
      <c r="B38" s="386" t="s">
        <v>595</v>
      </c>
      <c r="C38" s="716">
        <v>658315485</v>
      </c>
      <c r="D38" s="388">
        <v>220264</v>
      </c>
      <c r="E38" s="387">
        <f t="shared" si="0"/>
        <v>2988.7566057095123</v>
      </c>
      <c r="F38" s="389">
        <f t="shared" si="1"/>
        <v>1.4271274209894087E-2</v>
      </c>
    </row>
    <row r="39" spans="2:6">
      <c r="B39" s="382" t="s">
        <v>596</v>
      </c>
      <c r="C39" s="715">
        <v>1333170778</v>
      </c>
      <c r="D39" s="384">
        <v>729817</v>
      </c>
      <c r="E39" s="383">
        <f t="shared" si="0"/>
        <v>1826.7192707212905</v>
      </c>
      <c r="F39" s="385">
        <f t="shared" si="1"/>
        <v>2.8901106194480348E-2</v>
      </c>
    </row>
    <row r="40" spans="2:6">
      <c r="B40" s="386" t="s">
        <v>597</v>
      </c>
      <c r="C40" s="716">
        <v>220339818</v>
      </c>
      <c r="D40" s="388">
        <v>94049</v>
      </c>
      <c r="E40" s="387">
        <f t="shared" si="0"/>
        <v>2342.8193601207881</v>
      </c>
      <c r="F40" s="389">
        <f t="shared" si="1"/>
        <v>4.7766307092657204E-3</v>
      </c>
    </row>
    <row r="41" spans="2:6">
      <c r="B41" s="386" t="s">
        <v>598</v>
      </c>
      <c r="C41" s="716">
        <v>647002819</v>
      </c>
      <c r="D41" s="388">
        <v>360874</v>
      </c>
      <c r="E41" s="387">
        <f t="shared" si="0"/>
        <v>1792.8773450013025</v>
      </c>
      <c r="F41" s="389">
        <f t="shared" si="1"/>
        <v>1.4026032889874179E-2</v>
      </c>
    </row>
    <row r="42" spans="2:6">
      <c r="B42" s="386" t="s">
        <v>599</v>
      </c>
      <c r="C42" s="716">
        <v>465828141</v>
      </c>
      <c r="D42" s="388">
        <v>274894</v>
      </c>
      <c r="E42" s="387">
        <f t="shared" si="0"/>
        <v>1694.5736938601788</v>
      </c>
      <c r="F42" s="389">
        <f t="shared" si="1"/>
        <v>1.009844259534045E-2</v>
      </c>
    </row>
    <row r="43" spans="2:6">
      <c r="B43" s="382" t="s">
        <v>600</v>
      </c>
      <c r="C43" s="715">
        <v>2186659465</v>
      </c>
      <c r="D43" s="384">
        <v>583196</v>
      </c>
      <c r="E43" s="383">
        <f t="shared" si="0"/>
        <v>3749.4418085857928</v>
      </c>
      <c r="F43" s="385">
        <f t="shared" si="1"/>
        <v>4.7403437318013719E-2</v>
      </c>
    </row>
    <row r="44" spans="2:6">
      <c r="B44" s="386" t="s">
        <v>601</v>
      </c>
      <c r="C44" s="716">
        <v>811511880</v>
      </c>
      <c r="D44" s="388">
        <v>306002</v>
      </c>
      <c r="E44" s="387">
        <f t="shared" si="0"/>
        <v>2651.9822746256559</v>
      </c>
      <c r="F44" s="389">
        <f t="shared" si="1"/>
        <v>1.7592338062755224E-2</v>
      </c>
    </row>
    <row r="45" spans="2:6">
      <c r="B45" s="386" t="s">
        <v>602</v>
      </c>
      <c r="C45" s="716">
        <v>900957643</v>
      </c>
      <c r="D45" s="388">
        <v>191447</v>
      </c>
      <c r="E45" s="387">
        <f t="shared" si="0"/>
        <v>4706.0421056480382</v>
      </c>
      <c r="F45" s="389">
        <f t="shared" si="1"/>
        <v>1.953138558597458E-2</v>
      </c>
    </row>
    <row r="46" spans="2:6">
      <c r="B46" s="386" t="s">
        <v>603</v>
      </c>
      <c r="C46" s="716">
        <v>474189942</v>
      </c>
      <c r="D46" s="388">
        <v>85747</v>
      </c>
      <c r="E46" s="387">
        <f t="shared" si="0"/>
        <v>5530.1053331311887</v>
      </c>
      <c r="F46" s="389">
        <f t="shared" si="1"/>
        <v>1.0279713669283919E-2</v>
      </c>
    </row>
    <row r="47" spans="2:6">
      <c r="B47" s="382" t="s">
        <v>604</v>
      </c>
      <c r="C47" s="715">
        <v>15784117761</v>
      </c>
      <c r="D47" s="384">
        <v>4004906</v>
      </c>
      <c r="E47" s="383">
        <f t="shared" si="0"/>
        <v>3941.195563890888</v>
      </c>
      <c r="F47" s="385">
        <f t="shared" si="1"/>
        <v>0.34217556454484815</v>
      </c>
    </row>
    <row r="48" spans="2:6">
      <c r="B48" s="386" t="s">
        <v>605</v>
      </c>
      <c r="C48" s="716">
        <v>6136253637</v>
      </c>
      <c r="D48" s="388">
        <v>1049567</v>
      </c>
      <c r="E48" s="387">
        <f t="shared" si="0"/>
        <v>5846.4620524463899</v>
      </c>
      <c r="F48" s="389">
        <f t="shared" si="1"/>
        <v>0.13302460639382788</v>
      </c>
    </row>
    <row r="49" spans="2:8">
      <c r="B49" s="386" t="s">
        <v>606</v>
      </c>
      <c r="C49" s="716">
        <v>9047864124</v>
      </c>
      <c r="D49" s="388">
        <v>2955339</v>
      </c>
      <c r="E49" s="387">
        <f t="shared" si="0"/>
        <v>3061.5317308775743</v>
      </c>
      <c r="F49" s="389">
        <f t="shared" si="1"/>
        <v>0.19614387458540058</v>
      </c>
    </row>
    <row r="50" spans="2:8">
      <c r="B50" s="386" t="s">
        <v>568</v>
      </c>
      <c r="C50" s="716">
        <v>600000000</v>
      </c>
      <c r="D50" s="388">
        <v>4004906</v>
      </c>
      <c r="E50" s="387">
        <f t="shared" si="0"/>
        <v>149.81625036892251</v>
      </c>
      <c r="F50" s="389">
        <f t="shared" si="1"/>
        <v>1.3007083565619686E-2</v>
      </c>
    </row>
    <row r="51" spans="2:8">
      <c r="B51" s="382" t="s">
        <v>607</v>
      </c>
      <c r="C51" s="715">
        <v>3994919683</v>
      </c>
      <c r="D51" s="384">
        <v>10535535</v>
      </c>
      <c r="E51" s="383">
        <f t="shared" si="0"/>
        <v>379.18526994594959</v>
      </c>
      <c r="F51" s="385">
        <f t="shared" si="1"/>
        <v>8.6603756924533162E-2</v>
      </c>
    </row>
    <row r="52" spans="2:8">
      <c r="B52" s="386" t="s">
        <v>568</v>
      </c>
      <c r="C52" s="716">
        <v>3994919683</v>
      </c>
      <c r="D52" s="390">
        <v>10535535</v>
      </c>
      <c r="E52" s="718">
        <f t="shared" si="0"/>
        <v>379.18526994594959</v>
      </c>
      <c r="F52" s="389">
        <f t="shared" si="1"/>
        <v>8.6603756924533162E-2</v>
      </c>
    </row>
    <row r="53" spans="2:8" ht="15.75" thickBot="1">
      <c r="B53" s="44" t="s">
        <v>18</v>
      </c>
      <c r="C53" s="717">
        <v>46128711096</v>
      </c>
      <c r="D53" s="392">
        <v>10535535</v>
      </c>
      <c r="E53" s="391">
        <f t="shared" si="0"/>
        <v>4378.3928482037218</v>
      </c>
      <c r="F53" s="393">
        <f t="shared" si="1"/>
        <v>1</v>
      </c>
    </row>
    <row r="54" spans="2:8">
      <c r="B54" s="955" t="s">
        <v>20</v>
      </c>
      <c r="C54" s="955"/>
      <c r="D54" s="955"/>
      <c r="E54" s="955"/>
      <c r="F54" s="955"/>
      <c r="G54" s="955"/>
      <c r="H54" s="955"/>
    </row>
    <row r="55" spans="2:8">
      <c r="B55" s="957" t="s">
        <v>1</v>
      </c>
      <c r="C55" s="957"/>
      <c r="D55" s="957"/>
      <c r="E55" s="957"/>
      <c r="F55" s="957"/>
      <c r="G55" s="957"/>
      <c r="H55" s="957"/>
    </row>
  </sheetData>
  <mergeCells count="4">
    <mergeCell ref="B2:F2"/>
    <mergeCell ref="B3:F3"/>
    <mergeCell ref="B54:H54"/>
    <mergeCell ref="B55:H55"/>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38"/>
  <sheetViews>
    <sheetView showGridLines="0" tabSelected="1" workbookViewId="0">
      <selection activeCell="R21" sqref="R21"/>
    </sheetView>
  </sheetViews>
  <sheetFormatPr defaultColWidth="11.42578125" defaultRowHeight="15"/>
  <sheetData>
    <row r="3" spans="2:8">
      <c r="B3" s="880" t="s">
        <v>609</v>
      </c>
      <c r="C3" s="880"/>
      <c r="D3" s="880"/>
      <c r="E3" s="880"/>
      <c r="F3" s="880"/>
      <c r="G3" s="880"/>
      <c r="H3" s="880"/>
    </row>
    <row r="4" spans="2:8">
      <c r="B4" s="880" t="s">
        <v>555</v>
      </c>
      <c r="C4" s="880"/>
      <c r="D4" s="880"/>
      <c r="E4" s="880"/>
      <c r="F4" s="880"/>
      <c r="G4" s="880"/>
      <c r="H4" s="880"/>
    </row>
    <row r="24" s="1" customFormat="1"/>
    <row r="25" s="1" customFormat="1"/>
    <row r="26" s="1" customFormat="1"/>
    <row r="27" s="1" customFormat="1"/>
    <row r="28" s="1" customFormat="1"/>
    <row r="32" s="1" customFormat="1"/>
    <row r="33" spans="2:2" s="1" customFormat="1"/>
    <row r="34" spans="2:2" s="1" customFormat="1"/>
    <row r="35" spans="2:2" s="1" customFormat="1"/>
    <row r="38" spans="2:2">
      <c r="B38" s="150" t="s">
        <v>1181</v>
      </c>
    </row>
  </sheetData>
  <mergeCells count="2">
    <mergeCell ref="B3:H3"/>
    <mergeCell ref="B4:H4"/>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9"/>
  <sheetViews>
    <sheetView showGridLines="0" workbookViewId="0">
      <selection activeCell="G31" sqref="G31"/>
    </sheetView>
  </sheetViews>
  <sheetFormatPr defaultColWidth="11.5703125" defaultRowHeight="15"/>
  <cols>
    <col min="1" max="16384" width="11.5703125" style="1"/>
  </cols>
  <sheetData>
    <row r="3" spans="2:8">
      <c r="B3" s="880" t="s">
        <v>611</v>
      </c>
      <c r="C3" s="880"/>
      <c r="D3" s="880"/>
      <c r="E3" s="880"/>
      <c r="F3" s="880"/>
      <c r="G3" s="880"/>
      <c r="H3" s="880"/>
    </row>
    <row r="4" spans="2:8">
      <c r="B4" s="880" t="s">
        <v>555</v>
      </c>
      <c r="C4" s="880"/>
      <c r="D4" s="880"/>
      <c r="E4" s="880"/>
      <c r="F4" s="880"/>
      <c r="G4" s="880"/>
      <c r="H4" s="880"/>
    </row>
    <row r="29" spans="2:2">
      <c r="B29" s="150" t="s">
        <v>1181</v>
      </c>
    </row>
  </sheetData>
  <mergeCells count="2">
    <mergeCell ref="B3:H3"/>
    <mergeCell ref="B4:H4"/>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26"/>
  <sheetViews>
    <sheetView showGridLines="0" workbookViewId="0">
      <selection activeCell="B26" sqref="B26"/>
    </sheetView>
  </sheetViews>
  <sheetFormatPr defaultColWidth="11.42578125" defaultRowHeight="15"/>
  <sheetData>
    <row r="4" spans="2:9">
      <c r="B4" s="880" t="s">
        <v>612</v>
      </c>
      <c r="C4" s="880"/>
      <c r="D4" s="880"/>
      <c r="E4" s="880"/>
      <c r="F4" s="880"/>
      <c r="G4" s="880"/>
      <c r="H4" s="880"/>
      <c r="I4" s="880"/>
    </row>
    <row r="26" spans="2:2">
      <c r="B26" s="207" t="s">
        <v>613</v>
      </c>
    </row>
  </sheetData>
  <mergeCells count="1">
    <mergeCell ref="B4:I4"/>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26"/>
  <sheetViews>
    <sheetView showGridLines="0" workbookViewId="0">
      <selection activeCell="A19" sqref="A19"/>
    </sheetView>
  </sheetViews>
  <sheetFormatPr defaultColWidth="11.42578125" defaultRowHeight="15"/>
  <cols>
    <col min="1" max="16384" width="11.42578125" style="1"/>
  </cols>
  <sheetData>
    <row r="4" spans="2:9">
      <c r="B4" s="880" t="s">
        <v>1009</v>
      </c>
      <c r="C4" s="880"/>
      <c r="D4" s="880"/>
      <c r="E4" s="880"/>
      <c r="F4" s="880"/>
      <c r="G4" s="880"/>
      <c r="H4" s="880"/>
      <c r="I4" s="880"/>
    </row>
    <row r="26" spans="2:2">
      <c r="B26" s="207" t="s">
        <v>613</v>
      </c>
    </row>
  </sheetData>
  <mergeCells count="1">
    <mergeCell ref="B4:I4"/>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L101"/>
  <sheetViews>
    <sheetView showGridLines="0" topLeftCell="C1" workbookViewId="0">
      <selection activeCell="K4" sqref="K4"/>
    </sheetView>
  </sheetViews>
  <sheetFormatPr defaultColWidth="11.42578125" defaultRowHeight="15"/>
  <cols>
    <col min="3" max="3" width="49" customWidth="1"/>
    <col min="4" max="4" width="15.5703125" customWidth="1"/>
    <col min="5" max="9" width="16" customWidth="1"/>
    <col min="11" max="11" width="26.85546875" bestFit="1" customWidth="1"/>
    <col min="12" max="12" width="10.7109375" bestFit="1" customWidth="1"/>
  </cols>
  <sheetData>
    <row r="4" spans="3:12">
      <c r="C4" s="947" t="s">
        <v>873</v>
      </c>
      <c r="D4" s="947"/>
      <c r="E4" s="947"/>
      <c r="F4" s="947"/>
      <c r="G4" s="947"/>
      <c r="H4" s="947"/>
      <c r="I4" s="947"/>
      <c r="K4" s="721" t="s">
        <v>1182</v>
      </c>
      <c r="L4" s="722">
        <v>4902249357532.7988</v>
      </c>
    </row>
    <row r="5" spans="3:12" ht="15.75" thickBot="1">
      <c r="C5" s="948" t="s">
        <v>871</v>
      </c>
      <c r="D5" s="948"/>
      <c r="E5" s="948"/>
      <c r="F5" s="948"/>
      <c r="G5" s="948"/>
      <c r="H5" s="948"/>
      <c r="I5" s="948"/>
    </row>
    <row r="6" spans="3:12" ht="21.6" customHeight="1" thickBot="1">
      <c r="C6" s="952" t="s">
        <v>0</v>
      </c>
      <c r="D6" s="952" t="s">
        <v>91</v>
      </c>
      <c r="E6" s="952" t="s">
        <v>21</v>
      </c>
      <c r="F6" s="952" t="s">
        <v>92</v>
      </c>
      <c r="G6" s="949" t="s">
        <v>866</v>
      </c>
      <c r="H6" s="950"/>
      <c r="I6" s="951"/>
    </row>
    <row r="7" spans="3:12" ht="21.6" customHeight="1" thickBot="1">
      <c r="C7" s="953"/>
      <c r="D7" s="954"/>
      <c r="E7" s="954"/>
      <c r="F7" s="954"/>
      <c r="G7" s="3">
        <v>2022</v>
      </c>
      <c r="H7" s="3">
        <v>2023</v>
      </c>
      <c r="I7" s="3">
        <v>2024</v>
      </c>
    </row>
    <row r="8" spans="3:12" ht="21.6" customHeight="1" thickBot="1">
      <c r="C8" s="954"/>
      <c r="D8" s="3">
        <v>1</v>
      </c>
      <c r="E8" s="3">
        <v>2</v>
      </c>
      <c r="F8" s="3">
        <v>3</v>
      </c>
      <c r="G8" s="3">
        <v>4</v>
      </c>
      <c r="H8" s="3">
        <v>5</v>
      </c>
      <c r="I8" s="3">
        <v>6</v>
      </c>
    </row>
    <row r="9" spans="3:12">
      <c r="C9" s="19" t="s">
        <v>22</v>
      </c>
      <c r="D9" s="5">
        <v>7745014077.8300009</v>
      </c>
      <c r="E9" s="5">
        <v>8492538581</v>
      </c>
      <c r="F9" s="5">
        <v>7818719836</v>
      </c>
      <c r="G9" s="5">
        <f>G10+G11</f>
        <v>8092375030.2600002</v>
      </c>
      <c r="H9" s="5">
        <f t="shared" ref="H9:I9" si="0">H10+H11</f>
        <v>8416070031.4704008</v>
      </c>
      <c r="I9" s="5">
        <f t="shared" si="0"/>
        <v>8794793182.88657</v>
      </c>
    </row>
    <row r="10" spans="3:12">
      <c r="C10" s="20" t="s">
        <v>23</v>
      </c>
      <c r="D10" s="8">
        <v>2535779124</v>
      </c>
      <c r="E10" s="8">
        <v>2735779124</v>
      </c>
      <c r="F10" s="8">
        <v>2635779124</v>
      </c>
      <c r="G10" s="8">
        <v>2728031393.3399997</v>
      </c>
      <c r="H10" s="8">
        <v>2837152649.0735998</v>
      </c>
      <c r="I10" s="8">
        <v>2964824518.2819118</v>
      </c>
    </row>
    <row r="11" spans="3:12">
      <c r="C11" s="21" t="s">
        <v>24</v>
      </c>
      <c r="D11" s="8">
        <v>5209234953.8300009</v>
      </c>
      <c r="E11" s="8">
        <v>5756759457</v>
      </c>
      <c r="F11" s="8">
        <v>5182940712</v>
      </c>
      <c r="G11" s="8">
        <v>5364343636.9200001</v>
      </c>
      <c r="H11" s="8">
        <v>5578917382.396801</v>
      </c>
      <c r="I11" s="8">
        <v>5829968664.6046572</v>
      </c>
    </row>
    <row r="12" spans="3:12">
      <c r="C12" s="22" t="s">
        <v>25</v>
      </c>
      <c r="D12" s="11">
        <v>518818753974.73999</v>
      </c>
      <c r="E12" s="11">
        <v>706803236947.25</v>
      </c>
      <c r="F12" s="11">
        <f>SUM(F13:F34)</f>
        <v>603583899414</v>
      </c>
      <c r="G12" s="11">
        <f t="shared" ref="G12:I12" si="1">SUM(G13:G34)</f>
        <v>635379607373.49646</v>
      </c>
      <c r="H12" s="11">
        <f t="shared" si="1"/>
        <v>671818217849.22754</v>
      </c>
      <c r="I12" s="11">
        <f t="shared" si="1"/>
        <v>712930156838.64612</v>
      </c>
    </row>
    <row r="13" spans="3:12">
      <c r="C13" s="23" t="s">
        <v>26</v>
      </c>
      <c r="D13" s="24">
        <v>56454245839.039993</v>
      </c>
      <c r="E13" s="24">
        <v>140924445119</v>
      </c>
      <c r="F13" s="24">
        <v>67976353801</v>
      </c>
      <c r="G13" s="24">
        <v>70354905184.03508</v>
      </c>
      <c r="H13" s="24">
        <v>73169101391.396362</v>
      </c>
      <c r="I13" s="24">
        <v>76461710954.009781</v>
      </c>
    </row>
    <row r="14" spans="3:12">
      <c r="C14" s="26" t="s">
        <v>27</v>
      </c>
      <c r="D14" s="24">
        <v>37682974664.240013</v>
      </c>
      <c r="E14" s="24">
        <v>39747961644</v>
      </c>
      <c r="F14" s="24">
        <v>43276034668</v>
      </c>
      <c r="G14" s="24">
        <v>44790695881.379982</v>
      </c>
      <c r="H14" s="24">
        <v>46582323716.635277</v>
      </c>
      <c r="I14" s="24">
        <v>48678528283.883881</v>
      </c>
    </row>
    <row r="15" spans="3:12">
      <c r="C15" s="26" t="s">
        <v>28</v>
      </c>
      <c r="D15" s="24">
        <v>31460375786.500008</v>
      </c>
      <c r="E15" s="24">
        <v>32761716932</v>
      </c>
      <c r="F15" s="24">
        <v>33199958317</v>
      </c>
      <c r="G15" s="24">
        <v>34361956858.094963</v>
      </c>
      <c r="H15" s="24">
        <v>35736435132.4188</v>
      </c>
      <c r="I15" s="24">
        <v>37344574713.377686</v>
      </c>
    </row>
    <row r="16" spans="3:12">
      <c r="C16" s="26" t="s">
        <v>29</v>
      </c>
      <c r="D16" s="24">
        <v>9905909617.0899982</v>
      </c>
      <c r="E16" s="24">
        <v>10292734526</v>
      </c>
      <c r="F16" s="24">
        <v>10207451310</v>
      </c>
      <c r="G16" s="24">
        <v>10564712105.849972</v>
      </c>
      <c r="H16" s="24">
        <v>10987300590.084024</v>
      </c>
      <c r="I16" s="24">
        <v>11481729116.637722</v>
      </c>
    </row>
    <row r="17" spans="3:9">
      <c r="C17" s="26" t="s">
        <v>30</v>
      </c>
      <c r="D17" s="24">
        <v>20914625355.059986</v>
      </c>
      <c r="E17" s="24">
        <v>21711831350</v>
      </c>
      <c r="F17" s="24">
        <v>21532543437</v>
      </c>
      <c r="G17" s="24">
        <v>22286182457.295006</v>
      </c>
      <c r="H17" s="24">
        <v>23177629755.5868</v>
      </c>
      <c r="I17" s="24">
        <v>24220623094.588207</v>
      </c>
    </row>
    <row r="18" spans="3:9">
      <c r="C18" s="26" t="s">
        <v>31</v>
      </c>
      <c r="D18" s="24">
        <v>169237795232.77997</v>
      </c>
      <c r="E18" s="24">
        <v>205023611724</v>
      </c>
      <c r="F18" s="24">
        <v>194510200000</v>
      </c>
      <c r="G18" s="24">
        <v>211988949480.00638</v>
      </c>
      <c r="H18" s="24">
        <v>231491933639.99774</v>
      </c>
      <c r="I18" s="24">
        <v>252789189840.00055</v>
      </c>
    </row>
    <row r="19" spans="3:9" ht="25.5">
      <c r="C19" s="26" t="s">
        <v>32</v>
      </c>
      <c r="D19" s="24">
        <v>79894889627.329987</v>
      </c>
      <c r="E19" s="24">
        <v>120528834513.25</v>
      </c>
      <c r="F19" s="24">
        <v>107449061312</v>
      </c>
      <c r="G19" s="24">
        <v>111209778457.91998</v>
      </c>
      <c r="H19" s="24">
        <v>115658169596.23682</v>
      </c>
      <c r="I19" s="24">
        <v>120862787228.06743</v>
      </c>
    </row>
    <row r="20" spans="3:9" ht="25.5">
      <c r="C20" s="26" t="s">
        <v>33</v>
      </c>
      <c r="D20" s="24">
        <v>2774726438.3600006</v>
      </c>
      <c r="E20" s="24">
        <v>2555268536</v>
      </c>
      <c r="F20" s="24">
        <v>2833726697</v>
      </c>
      <c r="G20" s="24">
        <v>2932907131.3949995</v>
      </c>
      <c r="H20" s="24">
        <v>3050223416.6508002</v>
      </c>
      <c r="I20" s="24">
        <v>3187483470.4000869</v>
      </c>
    </row>
    <row r="21" spans="3:9">
      <c r="C21" s="26" t="s">
        <v>34</v>
      </c>
      <c r="D21" s="24">
        <v>2359934423.77</v>
      </c>
      <c r="E21" s="24">
        <v>2284287575</v>
      </c>
      <c r="F21" s="24">
        <v>2031641613</v>
      </c>
      <c r="G21" s="24">
        <v>2102749069.4549994</v>
      </c>
      <c r="H21" s="24">
        <v>2186859032.2332001</v>
      </c>
      <c r="I21" s="24">
        <v>2285267688.6836929</v>
      </c>
    </row>
    <row r="22" spans="3:9">
      <c r="C22" s="26" t="s">
        <v>35</v>
      </c>
      <c r="D22" s="24">
        <v>11665203841.759995</v>
      </c>
      <c r="E22" s="24">
        <v>12807886485</v>
      </c>
      <c r="F22" s="24">
        <v>13835081458</v>
      </c>
      <c r="G22" s="24">
        <v>14319309309.029999</v>
      </c>
      <c r="H22" s="24">
        <v>14892081681.391203</v>
      </c>
      <c r="I22" s="24">
        <v>15562225357.05381</v>
      </c>
    </row>
    <row r="23" spans="3:9" ht="25.5">
      <c r="C23" s="26" t="s">
        <v>36</v>
      </c>
      <c r="D23" s="24">
        <v>37204103679.93</v>
      </c>
      <c r="E23" s="24">
        <v>49231868998</v>
      </c>
      <c r="F23" s="24">
        <v>48788599383</v>
      </c>
      <c r="G23" s="24">
        <v>50496200361.404976</v>
      </c>
      <c r="H23" s="24">
        <v>52516048375.861176</v>
      </c>
      <c r="I23" s="24">
        <v>54879270552.774994</v>
      </c>
    </row>
    <row r="24" spans="3:9">
      <c r="C24" s="26" t="s">
        <v>37</v>
      </c>
      <c r="D24" s="27">
        <v>6189092602.4700079</v>
      </c>
      <c r="E24" s="27">
        <v>6845745688</v>
      </c>
      <c r="F24" s="27">
        <v>7108358376</v>
      </c>
      <c r="G24" s="27">
        <v>7357150919.1600046</v>
      </c>
      <c r="H24" s="27">
        <v>7651436955.9263983</v>
      </c>
      <c r="I24" s="27">
        <v>7995751618.9431019</v>
      </c>
    </row>
    <row r="25" spans="3:9">
      <c r="C25" s="26" t="s">
        <v>38</v>
      </c>
      <c r="D25" s="27">
        <v>6364956590.1000032</v>
      </c>
      <c r="E25" s="27">
        <v>8525435018</v>
      </c>
      <c r="F25" s="27">
        <v>5989263956</v>
      </c>
      <c r="G25" s="27">
        <v>6198888194.46</v>
      </c>
      <c r="H25" s="27">
        <v>6446843722.2383995</v>
      </c>
      <c r="I25" s="27">
        <v>6736951689.7391214</v>
      </c>
    </row>
    <row r="26" spans="3:9" ht="25.5">
      <c r="C26" s="26" t="s">
        <v>39</v>
      </c>
      <c r="D26" s="27">
        <v>10195017959.650002</v>
      </c>
      <c r="E26" s="27">
        <v>11715033645</v>
      </c>
      <c r="F26" s="27">
        <v>7005559301</v>
      </c>
      <c r="G26" s="27">
        <v>7250753876.5350018</v>
      </c>
      <c r="H26" s="27">
        <v>7540784031.5963993</v>
      </c>
      <c r="I26" s="27">
        <v>7880119313.0182362</v>
      </c>
    </row>
    <row r="27" spans="3:9">
      <c r="C27" s="26" t="s">
        <v>40</v>
      </c>
      <c r="D27" s="27">
        <v>709749744.5</v>
      </c>
      <c r="E27" s="27">
        <v>779077937</v>
      </c>
      <c r="F27" s="27">
        <v>1090587821</v>
      </c>
      <c r="G27" s="27">
        <v>1128758394.7349999</v>
      </c>
      <c r="H27" s="27">
        <v>1173908730.5244</v>
      </c>
      <c r="I27" s="27">
        <v>1226734623.3979979</v>
      </c>
    </row>
    <row r="28" spans="3:9">
      <c r="C28" s="26" t="s">
        <v>41</v>
      </c>
      <c r="D28" s="27">
        <v>2567681257.6900005</v>
      </c>
      <c r="E28" s="27">
        <v>2815881821</v>
      </c>
      <c r="F28" s="27">
        <v>2587888533</v>
      </c>
      <c r="G28" s="27">
        <v>2678464631.6549997</v>
      </c>
      <c r="H28" s="27">
        <v>2785603216.9211998</v>
      </c>
      <c r="I28" s="27">
        <v>2910955361.6826539</v>
      </c>
    </row>
    <row r="29" spans="3:9">
      <c r="C29" s="26" t="s">
        <v>42</v>
      </c>
      <c r="D29" s="27">
        <v>592678613.74999988</v>
      </c>
      <c r="E29" s="27">
        <v>788522944</v>
      </c>
      <c r="F29" s="27">
        <v>660711909</v>
      </c>
      <c r="G29" s="27">
        <v>683836825.81499994</v>
      </c>
      <c r="H29" s="27">
        <v>711190298.84759998</v>
      </c>
      <c r="I29" s="27">
        <v>743193862.29574192</v>
      </c>
    </row>
    <row r="30" spans="3:9" ht="25.5">
      <c r="C30" s="26" t="s">
        <v>43</v>
      </c>
      <c r="D30" s="27">
        <v>13255374319.320004</v>
      </c>
      <c r="E30" s="27">
        <v>16310922551</v>
      </c>
      <c r="F30" s="27">
        <v>12790477309</v>
      </c>
      <c r="G30" s="27">
        <v>13238144014.814997</v>
      </c>
      <c r="H30" s="27">
        <v>13767669775.407583</v>
      </c>
      <c r="I30" s="27">
        <v>14387214915.30094</v>
      </c>
    </row>
    <row r="31" spans="3:9" ht="25.5">
      <c r="C31" s="26" t="s">
        <v>44</v>
      </c>
      <c r="D31" s="27">
        <v>14631043127.68</v>
      </c>
      <c r="E31" s="27">
        <v>14706877762</v>
      </c>
      <c r="F31" s="27">
        <v>15363014394</v>
      </c>
      <c r="G31" s="27">
        <v>15900719897.790003</v>
      </c>
      <c r="H31" s="27">
        <v>16536748693.701595</v>
      </c>
      <c r="I31" s="27">
        <v>17280902384.918171</v>
      </c>
    </row>
    <row r="32" spans="3:9" ht="25.5">
      <c r="C32" s="26" t="s">
        <v>45</v>
      </c>
      <c r="D32" s="27">
        <v>2536608720.8300018</v>
      </c>
      <c r="E32" s="27">
        <v>3970883851</v>
      </c>
      <c r="F32" s="27">
        <v>2970299999</v>
      </c>
      <c r="G32" s="27">
        <v>3074260498.9649987</v>
      </c>
      <c r="H32" s="27">
        <v>3197230918.9236021</v>
      </c>
      <c r="I32" s="27">
        <v>3341106310.2751718</v>
      </c>
    </row>
    <row r="33" spans="3:9">
      <c r="C33" s="26" t="s">
        <v>46</v>
      </c>
      <c r="D33" s="27">
        <v>960432300.90000021</v>
      </c>
      <c r="E33" s="27">
        <v>1102911882</v>
      </c>
      <c r="F33" s="27">
        <v>1014051490</v>
      </c>
      <c r="G33" s="27">
        <v>1049543292.1500002</v>
      </c>
      <c r="H33" s="27">
        <v>1091525023.836</v>
      </c>
      <c r="I33" s="27">
        <v>1140643649.9086182</v>
      </c>
    </row>
    <row r="34" spans="3:9">
      <c r="C34" s="29" t="s">
        <v>47</v>
      </c>
      <c r="D34" s="27">
        <v>1261334231.9900002</v>
      </c>
      <c r="E34" s="27">
        <v>1371496446</v>
      </c>
      <c r="F34" s="27">
        <v>1363034330</v>
      </c>
      <c r="G34" s="27">
        <v>1410740531.5499997</v>
      </c>
      <c r="H34" s="27">
        <v>1467170152.8120005</v>
      </c>
      <c r="I34" s="27">
        <v>1533192809.6885378</v>
      </c>
    </row>
    <row r="35" spans="3:9">
      <c r="C35" s="22" t="s">
        <v>48</v>
      </c>
      <c r="D35" s="11">
        <v>8135723213.3599997</v>
      </c>
      <c r="E35" s="11">
        <v>8619263346</v>
      </c>
      <c r="F35" s="11">
        <v>8737865213</v>
      </c>
      <c r="G35" s="11">
        <f>G36</f>
        <v>9043690495.454998</v>
      </c>
      <c r="H35" s="11">
        <f t="shared" ref="H35:I35" si="2">H36</f>
        <v>9405438115.2732048</v>
      </c>
      <c r="I35" s="11">
        <f t="shared" si="2"/>
        <v>9828682830.4604893</v>
      </c>
    </row>
    <row r="36" spans="3:9">
      <c r="C36" s="13" t="s">
        <v>49</v>
      </c>
      <c r="D36" s="8">
        <v>8135723213.3599997</v>
      </c>
      <c r="E36" s="8">
        <v>8619263346</v>
      </c>
      <c r="F36" s="8">
        <v>8737865213</v>
      </c>
      <c r="G36" s="8">
        <v>9043690495.454998</v>
      </c>
      <c r="H36" s="8">
        <v>9405438115.2732048</v>
      </c>
      <c r="I36" s="8">
        <v>9828682830.4604893</v>
      </c>
    </row>
    <row r="37" spans="3:9">
      <c r="C37" s="22" t="s">
        <v>50</v>
      </c>
      <c r="D37" s="11">
        <v>11015424299.720001</v>
      </c>
      <c r="E37" s="11">
        <v>18237728410</v>
      </c>
      <c r="F37" s="11">
        <f>SUM(F38:F42)</f>
        <v>7427621816</v>
      </c>
      <c r="G37" s="11">
        <f t="shared" ref="G37:I37" si="3">SUM(G38:G42)</f>
        <v>7687588579.5600004</v>
      </c>
      <c r="H37" s="11">
        <f t="shared" si="3"/>
        <v>7995092122.7424002</v>
      </c>
      <c r="I37" s="11">
        <f t="shared" si="3"/>
        <v>8354871268.2658081</v>
      </c>
    </row>
    <row r="38" spans="3:9">
      <c r="C38" s="20" t="s">
        <v>51</v>
      </c>
      <c r="D38" s="27">
        <v>8165564955.96</v>
      </c>
      <c r="E38" s="27">
        <v>15321398551</v>
      </c>
      <c r="F38" s="27">
        <v>4511291957</v>
      </c>
      <c r="G38" s="27">
        <v>4669187175.4950008</v>
      </c>
      <c r="H38" s="27">
        <v>4855954662.514801</v>
      </c>
      <c r="I38" s="27">
        <v>5074472622.3279667</v>
      </c>
    </row>
    <row r="39" spans="3:9">
      <c r="C39" s="30" t="s">
        <v>52</v>
      </c>
      <c r="D39" s="27">
        <v>883044196.76000023</v>
      </c>
      <c r="E39" s="27">
        <v>974248087</v>
      </c>
      <c r="F39" s="27">
        <v>974248087</v>
      </c>
      <c r="G39" s="27">
        <v>1008346770.0450001</v>
      </c>
      <c r="H39" s="27">
        <v>1048680640.8467996</v>
      </c>
      <c r="I39" s="27">
        <v>1095871269.6849055</v>
      </c>
    </row>
    <row r="40" spans="3:9">
      <c r="C40" s="30" t="s">
        <v>53</v>
      </c>
      <c r="D40" s="27">
        <v>1154778895</v>
      </c>
      <c r="E40" s="27">
        <v>1175371875</v>
      </c>
      <c r="F40" s="27">
        <v>1175371875</v>
      </c>
      <c r="G40" s="27">
        <v>1216509890.625</v>
      </c>
      <c r="H40" s="27">
        <v>1265170286.2500002</v>
      </c>
      <c r="I40" s="27">
        <v>1322102949.1312492</v>
      </c>
    </row>
    <row r="41" spans="3:9">
      <c r="C41" s="30" t="s">
        <v>54</v>
      </c>
      <c r="D41" s="27">
        <v>165000000</v>
      </c>
      <c r="E41" s="27">
        <v>165328228</v>
      </c>
      <c r="F41" s="27">
        <v>165328228</v>
      </c>
      <c r="G41" s="27">
        <v>171114715.97999999</v>
      </c>
      <c r="H41" s="27">
        <v>177959304.61920005</v>
      </c>
      <c r="I41" s="27">
        <v>185967473.32706404</v>
      </c>
    </row>
    <row r="42" spans="3:9">
      <c r="C42" s="21" t="s">
        <v>55</v>
      </c>
      <c r="D42" s="27">
        <v>647036252</v>
      </c>
      <c r="E42" s="27">
        <v>601381669</v>
      </c>
      <c r="F42" s="27">
        <v>601381669</v>
      </c>
      <c r="G42" s="27">
        <v>622430027.41499996</v>
      </c>
      <c r="H42" s="27">
        <v>647327228.5115999</v>
      </c>
      <c r="I42" s="27">
        <v>676456953.79462206</v>
      </c>
    </row>
    <row r="43" spans="3:9">
      <c r="C43" s="22" t="s">
        <v>56</v>
      </c>
      <c r="D43" s="11">
        <v>198552193203.47998</v>
      </c>
      <c r="E43" s="11">
        <f>E44+E45</f>
        <v>286907869076</v>
      </c>
      <c r="F43" s="11">
        <f>F44+F45</f>
        <v>263810694626</v>
      </c>
      <c r="G43" s="11">
        <f t="shared" ref="G43:I43" si="4">G44+G45</f>
        <v>275852466213.7254</v>
      </c>
      <c r="H43" s="11">
        <f t="shared" si="4"/>
        <v>285587728137.91028</v>
      </c>
      <c r="I43" s="11">
        <f t="shared" si="4"/>
        <v>297212736278.63287</v>
      </c>
    </row>
    <row r="44" spans="3:9" ht="26.25">
      <c r="C44" s="20" t="s">
        <v>57</v>
      </c>
      <c r="D44" s="24">
        <v>144889237037.35999</v>
      </c>
      <c r="E44" s="24">
        <v>162588407209</v>
      </c>
      <c r="F44" s="24">
        <v>184836130000</v>
      </c>
      <c r="G44" s="24">
        <v>206916244852.37079</v>
      </c>
      <c r="H44" s="24">
        <v>226690450041.20105</v>
      </c>
      <c r="I44" s="24">
        <v>248354401446.56903</v>
      </c>
    </row>
    <row r="45" spans="3:9" ht="27" thickBot="1">
      <c r="C45" s="21" t="s">
        <v>58</v>
      </c>
      <c r="D45" s="24">
        <v>53662956166.120003</v>
      </c>
      <c r="E45" s="24">
        <v>124319461867</v>
      </c>
      <c r="F45" s="24">
        <v>78974564626</v>
      </c>
      <c r="G45" s="24">
        <v>68936221361.354614</v>
      </c>
      <c r="H45" s="24">
        <v>58897278096.709221</v>
      </c>
      <c r="I45" s="24">
        <v>48858334832.063843</v>
      </c>
    </row>
    <row r="46" spans="3:9" ht="15.75" thickBot="1">
      <c r="C46" s="14" t="s">
        <v>872</v>
      </c>
      <c r="D46" s="15">
        <v>744267108769.13</v>
      </c>
      <c r="E46" s="15">
        <v>1029060636360.25</v>
      </c>
      <c r="F46" s="15">
        <f>F9+F12+F35+F37+F43</f>
        <v>891378800905</v>
      </c>
      <c r="G46" s="15">
        <f t="shared" ref="G46:I46" si="5">G9+G12+G35+G37+G43</f>
        <v>936055727692.49683</v>
      </c>
      <c r="H46" s="15">
        <f t="shared" si="5"/>
        <v>983222546256.6239</v>
      </c>
      <c r="I46" s="15">
        <f t="shared" si="5"/>
        <v>1037121240398.8918</v>
      </c>
    </row>
    <row r="47" spans="3:9">
      <c r="C47" s="955" t="s">
        <v>20</v>
      </c>
      <c r="D47" s="955"/>
      <c r="E47" s="955"/>
      <c r="F47" s="955"/>
      <c r="G47" s="955"/>
      <c r="H47" s="955"/>
      <c r="I47" s="955"/>
    </row>
    <row r="48" spans="3:9">
      <c r="C48" s="956" t="s">
        <v>60</v>
      </c>
      <c r="D48" s="956"/>
      <c r="E48" s="956"/>
      <c r="F48" s="956"/>
      <c r="G48" s="956"/>
      <c r="H48" s="956"/>
      <c r="I48" s="956"/>
    </row>
    <row r="49" spans="3:9">
      <c r="C49" s="957" t="s">
        <v>870</v>
      </c>
      <c r="D49" s="957"/>
      <c r="E49" s="957"/>
      <c r="F49" s="957"/>
      <c r="G49" s="957"/>
      <c r="H49" s="957"/>
      <c r="I49" s="957"/>
    </row>
    <row r="50" spans="3:9">
      <c r="C50" s="17"/>
      <c r="D50" s="17"/>
      <c r="E50" s="17"/>
      <c r="F50" s="17"/>
      <c r="G50" s="17"/>
      <c r="H50" s="17"/>
      <c r="I50" s="17"/>
    </row>
    <row r="51" spans="3:9">
      <c r="C51" s="17"/>
      <c r="D51" s="17"/>
      <c r="E51" s="17"/>
      <c r="F51" s="17"/>
      <c r="G51" s="17"/>
      <c r="H51" s="17"/>
      <c r="I51" s="17"/>
    </row>
    <row r="52" spans="3:9" ht="15.75" thickBot="1">
      <c r="C52" s="17"/>
      <c r="D52" s="17"/>
      <c r="E52" s="17"/>
      <c r="F52" s="17"/>
      <c r="G52" s="17"/>
      <c r="H52" s="17"/>
      <c r="I52" s="17"/>
    </row>
    <row r="53" spans="3:9">
      <c r="C53" s="952" t="s">
        <v>0</v>
      </c>
      <c r="D53" s="952" t="s">
        <v>93</v>
      </c>
      <c r="E53" s="952" t="s">
        <v>94</v>
      </c>
      <c r="F53" s="952" t="s">
        <v>95</v>
      </c>
      <c r="G53" s="952" t="s">
        <v>867</v>
      </c>
      <c r="H53" s="952" t="s">
        <v>868</v>
      </c>
      <c r="I53" s="952" t="s">
        <v>869</v>
      </c>
    </row>
    <row r="54" spans="3:9" ht="15.75" thickBot="1">
      <c r="C54" s="953"/>
      <c r="D54" s="954" t="s">
        <v>61</v>
      </c>
      <c r="E54" s="954" t="s">
        <v>13</v>
      </c>
      <c r="F54" s="954" t="s">
        <v>14</v>
      </c>
      <c r="G54" s="954" t="s">
        <v>14</v>
      </c>
      <c r="H54" s="954" t="s">
        <v>14</v>
      </c>
      <c r="I54" s="954" t="s">
        <v>14</v>
      </c>
    </row>
    <row r="55" spans="3:9" ht="15.75" thickBot="1">
      <c r="C55" s="954"/>
      <c r="D55" s="3">
        <v>7</v>
      </c>
      <c r="E55" s="3">
        <v>8</v>
      </c>
      <c r="F55" s="3">
        <v>9</v>
      </c>
      <c r="G55" s="3">
        <v>10</v>
      </c>
      <c r="H55" s="3">
        <v>11</v>
      </c>
      <c r="I55" s="3">
        <v>12</v>
      </c>
    </row>
    <row r="56" spans="3:9">
      <c r="C56" s="19" t="s">
        <v>22</v>
      </c>
      <c r="D56" s="6">
        <v>1.6976358973324283E-3</v>
      </c>
      <c r="E56" s="6">
        <v>1.8917544690381352E-3</v>
      </c>
      <c r="F56" s="6">
        <v>1.5949249550077968E-3</v>
      </c>
      <c r="G56" s="6">
        <v>1.5116733776859609E-3</v>
      </c>
      <c r="H56" s="6">
        <v>1.4396889311294866E-3</v>
      </c>
      <c r="I56" s="6">
        <v>1.3777242976468073E-3</v>
      </c>
    </row>
    <row r="57" spans="3:9">
      <c r="C57" s="20" t="s">
        <v>23</v>
      </c>
      <c r="D57" s="9">
        <v>5.5581947629134679E-4</v>
      </c>
      <c r="E57" s="9">
        <v>6.094081686843308E-4</v>
      </c>
      <c r="F57" s="9">
        <v>5.376672893943798E-4</v>
      </c>
      <c r="G57" s="9">
        <v>5.0960223857434339E-4</v>
      </c>
      <c r="H57" s="9">
        <v>4.8533546530889844E-4</v>
      </c>
      <c r="I57" s="9">
        <v>4.6444648465915643E-4</v>
      </c>
    </row>
    <row r="58" spans="3:9">
      <c r="C58" s="21" t="s">
        <v>24</v>
      </c>
      <c r="D58" s="9">
        <v>1.1418164210410815E-3</v>
      </c>
      <c r="E58" s="9">
        <v>1.2823463003538045E-3</v>
      </c>
      <c r="F58" s="9">
        <v>1.0572576656134171E-3</v>
      </c>
      <c r="G58" s="9">
        <v>1.0020711391116176E-3</v>
      </c>
      <c r="H58" s="9">
        <v>9.5435346582058817E-4</v>
      </c>
      <c r="I58" s="9">
        <v>9.1327781298765072E-4</v>
      </c>
    </row>
    <row r="59" spans="3:9">
      <c r="C59" s="22" t="s">
        <v>25</v>
      </c>
      <c r="D59" s="12">
        <v>0.11372030213321098</v>
      </c>
      <c r="E59" s="12">
        <v>0.15744387493475906</v>
      </c>
      <c r="F59" s="12">
        <v>0.12312386730930622</v>
      </c>
      <c r="G59" s="12">
        <v>0.11869030211767306</v>
      </c>
      <c r="H59" s="12">
        <v>0.11492409739367229</v>
      </c>
      <c r="I59" s="12">
        <v>0.11168212590979583</v>
      </c>
    </row>
    <row r="60" spans="3:9">
      <c r="C60" s="23" t="s">
        <v>26</v>
      </c>
      <c r="D60" s="25">
        <v>1.237425178703307E-2</v>
      </c>
      <c r="E60" s="25">
        <v>3.1391608799638336E-2</v>
      </c>
      <c r="F60" s="25">
        <v>1.3866359877542235E-2</v>
      </c>
      <c r="G60" s="25">
        <v>1.3142450363290788E-2</v>
      </c>
      <c r="H60" s="25">
        <v>1.2516619393610252E-2</v>
      </c>
      <c r="I60" s="25">
        <v>1.1977900427035542E-2</v>
      </c>
    </row>
    <row r="61" spans="3:9">
      <c r="C61" s="26" t="s">
        <v>27</v>
      </c>
      <c r="D61" s="25">
        <v>8.259761682215809E-3</v>
      </c>
      <c r="E61" s="25">
        <v>8.8540526908432761E-3</v>
      </c>
      <c r="F61" s="25">
        <v>8.8277913895795663E-3</v>
      </c>
      <c r="G61" s="25">
        <v>8.367000080782826E-3</v>
      </c>
      <c r="H61" s="25">
        <v>7.9685715055074682E-3</v>
      </c>
      <c r="I61" s="25">
        <v>7.6256018527979001E-3</v>
      </c>
    </row>
    <row r="62" spans="3:9">
      <c r="C62" s="26" t="s">
        <v>28</v>
      </c>
      <c r="D62" s="25">
        <v>6.8958252034183876E-3</v>
      </c>
      <c r="E62" s="25">
        <v>7.2978325418658879E-3</v>
      </c>
      <c r="F62" s="25">
        <v>6.7723928131042388E-3</v>
      </c>
      <c r="G62" s="25">
        <v>6.418888792639999E-3</v>
      </c>
      <c r="H62" s="25">
        <v>6.1132274215619092E-3</v>
      </c>
      <c r="I62" s="25">
        <v>5.8501123219159359E-3</v>
      </c>
    </row>
    <row r="63" spans="3:9">
      <c r="C63" s="26" t="s">
        <v>29</v>
      </c>
      <c r="D63" s="25">
        <v>2.1712843376024173E-3</v>
      </c>
      <c r="E63" s="25">
        <v>2.2927569127264248E-3</v>
      </c>
      <c r="F63" s="25">
        <v>2.0821974904877542E-3</v>
      </c>
      <c r="G63" s="25">
        <v>1.9735113577425086E-3</v>
      </c>
      <c r="H63" s="25">
        <v>1.8795346264214459E-3</v>
      </c>
      <c r="I63" s="25">
        <v>1.798638905320876E-3</v>
      </c>
    </row>
    <row r="64" spans="3:9">
      <c r="C64" s="26" t="s">
        <v>30</v>
      </c>
      <c r="D64" s="25">
        <v>4.5842936404263748E-3</v>
      </c>
      <c r="E64" s="25">
        <v>4.836416531478197E-3</v>
      </c>
      <c r="F64" s="25">
        <v>4.3923802863909981E-3</v>
      </c>
      <c r="G64" s="25">
        <v>4.1631076890244348E-3</v>
      </c>
      <c r="H64" s="25">
        <v>3.9648644657375555E-3</v>
      </c>
      <c r="I64" s="25">
        <v>3.7942155372671662E-3</v>
      </c>
    </row>
    <row r="65" spans="3:9">
      <c r="C65" s="26" t="s">
        <v>31</v>
      </c>
      <c r="D65" s="25">
        <v>3.7095369160782612E-2</v>
      </c>
      <c r="E65" s="25">
        <v>4.5670011391522748E-2</v>
      </c>
      <c r="F65" s="25">
        <v>3.9677745013340766E-2</v>
      </c>
      <c r="G65" s="25">
        <v>3.9600000011646E-2</v>
      </c>
      <c r="H65" s="25">
        <v>3.9600000149836979E-2</v>
      </c>
      <c r="I65" s="25">
        <v>3.9599999884330654E-2</v>
      </c>
    </row>
    <row r="66" spans="3:9" ht="25.5">
      <c r="C66" s="26" t="s">
        <v>32</v>
      </c>
      <c r="D66" s="25">
        <v>1.7512225450049688E-2</v>
      </c>
      <c r="E66" s="25">
        <v>2.6848386870860719E-2</v>
      </c>
      <c r="F66" s="25">
        <v>2.1918318199561537E-2</v>
      </c>
      <c r="G66" s="25">
        <v>2.0774230161672329E-2</v>
      </c>
      <c r="H66" s="25">
        <v>1.9784981106354602E-2</v>
      </c>
      <c r="I66" s="25">
        <v>1.8933429721740433E-2</v>
      </c>
    </row>
    <row r="67" spans="3:9" ht="25.5">
      <c r="C67" s="26" t="s">
        <v>33</v>
      </c>
      <c r="D67" s="25">
        <v>6.081945313076918E-4</v>
      </c>
      <c r="E67" s="25">
        <v>5.6919855311406012E-4</v>
      </c>
      <c r="F67" s="25">
        <v>5.7804621722183386E-4</v>
      </c>
      <c r="G67" s="25">
        <v>5.4787347511410067E-4</v>
      </c>
      <c r="H67" s="25">
        <v>5.2178426201342925E-4</v>
      </c>
      <c r="I67" s="25">
        <v>4.9932651447255833E-4</v>
      </c>
    </row>
    <row r="68" spans="3:9">
      <c r="C68" s="26" t="s">
        <v>34</v>
      </c>
      <c r="D68" s="25">
        <v>5.1727593428273785E-4</v>
      </c>
      <c r="E68" s="25">
        <v>5.0883621986038698E-4</v>
      </c>
      <c r="F68" s="25">
        <v>4.1443049196960544E-4</v>
      </c>
      <c r="G68" s="25">
        <v>3.9279813112503794E-4</v>
      </c>
      <c r="H68" s="25">
        <v>3.7409345821432194E-4</v>
      </c>
      <c r="I68" s="25">
        <v>3.5799236614832066E-4</v>
      </c>
    </row>
    <row r="69" spans="3:9">
      <c r="C69" s="26" t="s">
        <v>35</v>
      </c>
      <c r="D69" s="25">
        <v>2.5569054610447397E-3</v>
      </c>
      <c r="E69" s="25">
        <v>2.8530193022777962E-3</v>
      </c>
      <c r="F69" s="25">
        <v>2.8221904780794159E-3</v>
      </c>
      <c r="G69" s="25">
        <v>2.6748783377401053E-3</v>
      </c>
      <c r="H69" s="25">
        <v>2.5475031788001006E-3</v>
      </c>
      <c r="I69" s="25">
        <v>2.4378578954634667E-3</v>
      </c>
    </row>
    <row r="70" spans="3:9" ht="25.5">
      <c r="C70" s="26" t="s">
        <v>36</v>
      </c>
      <c r="D70" s="25">
        <v>8.15479756401199E-3</v>
      </c>
      <c r="E70" s="25">
        <v>1.0966639398545999E-2</v>
      </c>
      <c r="F70" s="25">
        <v>9.952288393496633E-3</v>
      </c>
      <c r="G70" s="25">
        <v>9.4328008125174074E-3</v>
      </c>
      <c r="H70" s="25">
        <v>8.983619821445148E-3</v>
      </c>
      <c r="I70" s="25">
        <v>8.5969621917675737E-3</v>
      </c>
    </row>
    <row r="71" spans="3:9">
      <c r="C71" s="26" t="s">
        <v>37</v>
      </c>
      <c r="D71" s="28">
        <v>1.3565922112321674E-3</v>
      </c>
      <c r="E71" s="28">
        <v>1.5249233048108945E-3</v>
      </c>
      <c r="F71" s="28">
        <v>1.4500197475832788E-3</v>
      </c>
      <c r="G71" s="28">
        <v>1.3743319036160205E-3</v>
      </c>
      <c r="H71" s="28">
        <v>1.3088875272533516E-3</v>
      </c>
      <c r="I71" s="28">
        <v>1.2525526245235851E-3</v>
      </c>
    </row>
    <row r="72" spans="3:9">
      <c r="C72" s="26" t="s">
        <v>38</v>
      </c>
      <c r="D72" s="28">
        <v>1.3951399808615744E-3</v>
      </c>
      <c r="E72" s="28">
        <v>1.8990823111334789E-3</v>
      </c>
      <c r="F72" s="28">
        <v>1.221737924611463E-3</v>
      </c>
      <c r="G72" s="28">
        <v>1.1579658900850403E-3</v>
      </c>
      <c r="H72" s="28">
        <v>1.1028246572238477E-3</v>
      </c>
      <c r="I72" s="28">
        <v>1.0553587608048715E-3</v>
      </c>
    </row>
    <row r="73" spans="3:9" ht="25.5">
      <c r="C73" s="26" t="s">
        <v>39</v>
      </c>
      <c r="D73" s="28">
        <v>2.2346542289436162E-3</v>
      </c>
      <c r="E73" s="28">
        <v>2.6095809917711654E-3</v>
      </c>
      <c r="F73" s="28">
        <v>1.4290499707517437E-3</v>
      </c>
      <c r="G73" s="28">
        <v>1.3544567030476691E-3</v>
      </c>
      <c r="H73" s="28">
        <v>1.2899587648073033E-3</v>
      </c>
      <c r="I73" s="28">
        <v>1.2344385615601023E-3</v>
      </c>
    </row>
    <row r="74" spans="3:9">
      <c r="C74" s="26" t="s">
        <v>40</v>
      </c>
      <c r="D74" s="28">
        <v>1.5557062030845364E-4</v>
      </c>
      <c r="E74" s="28">
        <v>1.7354341755315494E-4</v>
      </c>
      <c r="F74" s="28">
        <v>2.2246681909891063E-4</v>
      </c>
      <c r="G74" s="28">
        <v>2.1085454008001138E-4</v>
      </c>
      <c r="H74" s="28">
        <v>2.0081384769524895E-4</v>
      </c>
      <c r="I74" s="28">
        <v>1.9217076084389662E-4</v>
      </c>
    </row>
    <row r="75" spans="3:9">
      <c r="C75" s="26" t="s">
        <v>41</v>
      </c>
      <c r="D75" s="28">
        <v>5.6281213076678151E-4</v>
      </c>
      <c r="E75" s="28">
        <v>6.2725143587546008E-4</v>
      </c>
      <c r="F75" s="28">
        <v>5.2789818392723115E-4</v>
      </c>
      <c r="G75" s="28">
        <v>5.0034305894201836E-4</v>
      </c>
      <c r="H75" s="28">
        <v>4.7651719899239838E-4</v>
      </c>
      <c r="I75" s="28">
        <v>4.5600775910902594E-4</v>
      </c>
    </row>
    <row r="76" spans="3:9">
      <c r="C76" s="26" t="s">
        <v>42</v>
      </c>
      <c r="D76" s="28">
        <v>1.2990970451084378E-4</v>
      </c>
      <c r="E76" s="28">
        <v>1.7564733901691146E-4</v>
      </c>
      <c r="F76" s="28">
        <v>1.3477729523993915E-4</v>
      </c>
      <c r="G76" s="28">
        <v>1.2774221664224998E-4</v>
      </c>
      <c r="H76" s="28">
        <v>1.2165925394499997E-4</v>
      </c>
      <c r="I76" s="28">
        <v>1.1642300400414373E-4</v>
      </c>
    </row>
    <row r="77" spans="3:9" ht="25.5">
      <c r="C77" s="26" t="s">
        <v>43</v>
      </c>
      <c r="D77" s="28">
        <v>2.9054562136265191E-3</v>
      </c>
      <c r="E77" s="28">
        <v>3.6333377041138874E-3</v>
      </c>
      <c r="F77" s="28">
        <v>2.6091037758709983E-3</v>
      </c>
      <c r="G77" s="28">
        <v>2.4729142930645437E-3</v>
      </c>
      <c r="H77" s="28">
        <v>2.3551564695852771E-3</v>
      </c>
      <c r="I77" s="28">
        <v>2.2537898449785871E-3</v>
      </c>
    </row>
    <row r="78" spans="3:9" ht="25.5">
      <c r="C78" s="26" t="s">
        <v>44</v>
      </c>
      <c r="D78" s="28">
        <v>3.2069901719181462E-3</v>
      </c>
      <c r="E78" s="28">
        <v>3.2760288889479546E-3</v>
      </c>
      <c r="F78" s="28">
        <v>3.1338704487549546E-3</v>
      </c>
      <c r="G78" s="28">
        <v>2.9702892989573056E-3</v>
      </c>
      <c r="H78" s="28">
        <v>2.8288469513879089E-3</v>
      </c>
      <c r="I78" s="28">
        <v>2.707092549634034E-3</v>
      </c>
    </row>
    <row r="79" spans="3:9" ht="25.5">
      <c r="C79" s="26" t="s">
        <v>45</v>
      </c>
      <c r="D79" s="28">
        <v>5.5600131629121911E-4</v>
      </c>
      <c r="E79" s="28">
        <v>8.8453378215634518E-4</v>
      </c>
      <c r="F79" s="28">
        <v>6.0590553078166776E-4</v>
      </c>
      <c r="G79" s="28">
        <v>5.7427859373537153E-4</v>
      </c>
      <c r="H79" s="28">
        <v>5.4693199403368768E-4</v>
      </c>
      <c r="I79" s="28">
        <v>5.2339188073736716E-4</v>
      </c>
    </row>
    <row r="80" spans="3:9">
      <c r="C80" s="26" t="s">
        <v>46</v>
      </c>
      <c r="D80" s="28">
        <v>2.105179325151394E-4</v>
      </c>
      <c r="E80" s="28">
        <v>2.4567901126721541E-4</v>
      </c>
      <c r="F80" s="28">
        <v>2.0685432666573927E-4</v>
      </c>
      <c r="G80" s="28">
        <v>1.9605698543868146E-4</v>
      </c>
      <c r="H80" s="28">
        <v>1.8672093851302988E-4</v>
      </c>
      <c r="I80" s="28">
        <v>1.7868441460267026E-4</v>
      </c>
    </row>
    <row r="81" spans="3:9">
      <c r="C81" s="29" t="s">
        <v>47</v>
      </c>
      <c r="D81" s="28">
        <v>2.7647287006099275E-4</v>
      </c>
      <c r="E81" s="28">
        <v>3.0550753537876915E-4</v>
      </c>
      <c r="F81" s="28">
        <v>2.7804263524570835E-4</v>
      </c>
      <c r="G81" s="28">
        <v>2.6352942076859708E-4</v>
      </c>
      <c r="H81" s="28">
        <v>2.5098040073199732E-4</v>
      </c>
      <c r="I81" s="28">
        <v>2.4017813073712156E-4</v>
      </c>
    </row>
    <row r="82" spans="3:9">
      <c r="C82" s="22" t="s">
        <v>48</v>
      </c>
      <c r="D82" s="12">
        <v>1.7832757486259312E-3</v>
      </c>
      <c r="E82" s="12">
        <v>1.9199830297023047E-3</v>
      </c>
      <c r="F82" s="12">
        <v>1.7824195743069233E-3</v>
      </c>
      <c r="G82" s="12">
        <v>1.689381189933759E-3</v>
      </c>
      <c r="H82" s="12">
        <v>1.6089344666035811E-3</v>
      </c>
      <c r="I82" s="12">
        <v>1.5396854556783339E-3</v>
      </c>
    </row>
    <row r="83" spans="3:9">
      <c r="C83" s="13" t="s">
        <v>49</v>
      </c>
      <c r="D83" s="9">
        <v>1.7832757486259312E-3</v>
      </c>
      <c r="E83" s="9">
        <v>1.9199830297023047E-3</v>
      </c>
      <c r="F83" s="9">
        <v>1.7824195743069233E-3</v>
      </c>
      <c r="G83" s="9">
        <v>1.689381189933759E-3</v>
      </c>
      <c r="H83" s="9">
        <v>1.6089344666035811E-3</v>
      </c>
      <c r="I83" s="9">
        <v>1.5396854556783339E-3</v>
      </c>
    </row>
    <row r="84" spans="3:9">
      <c r="C84" s="22" t="s">
        <v>50</v>
      </c>
      <c r="D84" s="12">
        <v>2.4144797578976151E-3</v>
      </c>
      <c r="E84" s="12">
        <v>4.0625431248448593E-3</v>
      </c>
      <c r="F84" s="12">
        <v>1.5151456554503317E-3</v>
      </c>
      <c r="G84" s="12">
        <v>1.4360583822262756E-3</v>
      </c>
      <c r="H84" s="12">
        <v>1.36767464973931E-3</v>
      </c>
      <c r="I84" s="12">
        <v>1.3088095320307499E-3</v>
      </c>
    </row>
    <row r="85" spans="3:9">
      <c r="C85" s="20" t="s">
        <v>51</v>
      </c>
      <c r="D85" s="28">
        <v>1.7898167843125839E-3</v>
      </c>
      <c r="E85" s="28">
        <v>3.412916397649823E-3</v>
      </c>
      <c r="F85" s="28">
        <v>9.2024938512520716E-4</v>
      </c>
      <c r="G85" s="28">
        <v>8.7221438974779248E-4</v>
      </c>
      <c r="H85" s="28">
        <v>8.3068037118837375E-4</v>
      </c>
      <c r="I85" s="28">
        <v>7.9492764458960659E-4</v>
      </c>
    </row>
    <row r="86" spans="3:9">
      <c r="C86" s="30" t="s">
        <v>52</v>
      </c>
      <c r="D86" s="28">
        <v>1.9355517140271885E-4</v>
      </c>
      <c r="E86" s="28">
        <v>2.1701852219517211E-4</v>
      </c>
      <c r="F86" s="28">
        <v>1.987349104351393E-4</v>
      </c>
      <c r="G86" s="28">
        <v>1.8836138489044794E-4</v>
      </c>
      <c r="H86" s="28">
        <v>1.7939179513375985E-4</v>
      </c>
      <c r="I86" s="28">
        <v>1.7167071970217859E-4</v>
      </c>
    </row>
    <row r="87" spans="3:9">
      <c r="C87" s="30" t="s">
        <v>53</v>
      </c>
      <c r="D87" s="28">
        <v>2.5311691959934286E-4</v>
      </c>
      <c r="E87" s="28">
        <v>2.6181982879507423E-4</v>
      </c>
      <c r="F87" s="28">
        <v>2.3976174798083719E-4</v>
      </c>
      <c r="G87" s="28">
        <v>2.2724671168513412E-4</v>
      </c>
      <c r="H87" s="28">
        <v>2.1642543970012775E-4</v>
      </c>
      <c r="I87" s="28">
        <v>2.071104253540598E-4</v>
      </c>
    </row>
    <row r="88" spans="3:9">
      <c r="C88" s="30" t="s">
        <v>54</v>
      </c>
      <c r="D88" s="28">
        <v>3.6166483397578523E-5</v>
      </c>
      <c r="E88" s="28">
        <v>3.6827670689289715E-5</v>
      </c>
      <c r="F88" s="28">
        <v>3.3724973158690219E-5</v>
      </c>
      <c r="G88" s="28">
        <v>3.1964603680626708E-5</v>
      </c>
      <c r="H88" s="28">
        <v>3.0442479695834969E-5</v>
      </c>
      <c r="I88" s="28">
        <v>2.9132226448853055E-5</v>
      </c>
    </row>
    <row r="89" spans="3:9">
      <c r="C89" s="21" t="s">
        <v>55</v>
      </c>
      <c r="D89" s="28">
        <v>1.418243991853905E-4</v>
      </c>
      <c r="E89" s="28">
        <v>1.3396070551549994E-4</v>
      </c>
      <c r="F89" s="28">
        <v>1.2267463875045783E-4</v>
      </c>
      <c r="G89" s="28">
        <v>1.1627129222227455E-4</v>
      </c>
      <c r="H89" s="28">
        <v>1.1073456402121384E-4</v>
      </c>
      <c r="I89" s="28">
        <v>1.0596851593605172E-4</v>
      </c>
    </row>
    <row r="90" spans="3:9">
      <c r="C90" s="22" t="s">
        <v>56</v>
      </c>
      <c r="D90" s="12">
        <v>4.352081575179674E-2</v>
      </c>
      <c r="E90" s="12">
        <v>6.3910129856933909E-2</v>
      </c>
      <c r="F90" s="12">
        <v>5.3814213718163549E-2</v>
      </c>
      <c r="G90" s="12">
        <v>5.1529844796491954E-2</v>
      </c>
      <c r="H90" s="12">
        <v>4.8853858098746324E-2</v>
      </c>
      <c r="I90" s="12">
        <v>4.6559049181275833E-2</v>
      </c>
    </row>
    <row r="91" spans="3:9" ht="26.25">
      <c r="C91" s="20" t="s">
        <v>57</v>
      </c>
      <c r="D91" s="25">
        <v>3.1758389004845448E-2</v>
      </c>
      <c r="E91" s="25">
        <v>3.6217362219530896E-2</v>
      </c>
      <c r="F91" s="25">
        <v>3.7704350904953603E-2</v>
      </c>
      <c r="G91" s="25">
        <v>3.8652407678148482E-2</v>
      </c>
      <c r="H91" s="25">
        <v>3.8778637831755169E-2</v>
      </c>
      <c r="I91" s="25">
        <v>3.890528022492562E-2</v>
      </c>
    </row>
    <row r="92" spans="3:9" ht="27" thickBot="1">
      <c r="C92" s="21" t="s">
        <v>58</v>
      </c>
      <c r="D92" s="25">
        <v>1.1762426746951292E-2</v>
      </c>
      <c r="E92" s="25">
        <v>2.7692767637403012E-2</v>
      </c>
      <c r="F92" s="25">
        <v>1.610986281320995E-2</v>
      </c>
      <c r="G92" s="25">
        <v>1.2877437118343474E-2</v>
      </c>
      <c r="H92" s="25">
        <v>1.0075220266991149E-2</v>
      </c>
      <c r="I92" s="25">
        <v>7.6537689563502117E-3</v>
      </c>
    </row>
    <row r="93" spans="3:9" ht="15.75" thickBot="1">
      <c r="C93" s="14" t="s">
        <v>59</v>
      </c>
      <c r="D93" s="31">
        <v>0.1631365092888637</v>
      </c>
      <c r="E93" s="31">
        <v>0.22922828541527829</v>
      </c>
      <c r="F93" s="31">
        <v>0.18183057121223484</v>
      </c>
      <c r="G93" s="31">
        <v>0.17485725986401102</v>
      </c>
      <c r="H93" s="31">
        <v>0.16819425353989101</v>
      </c>
      <c r="I93" s="31">
        <v>0.16246739437642754</v>
      </c>
    </row>
    <row r="94" spans="3:9">
      <c r="C94" s="955" t="s">
        <v>20</v>
      </c>
      <c r="D94" s="955"/>
      <c r="E94" s="955"/>
      <c r="F94" s="955"/>
      <c r="G94" s="955"/>
      <c r="H94" s="955"/>
      <c r="I94" s="955"/>
    </row>
    <row r="95" spans="3:9">
      <c r="C95" s="956" t="s">
        <v>60</v>
      </c>
      <c r="D95" s="956"/>
      <c r="E95" s="956"/>
      <c r="F95" s="956"/>
      <c r="G95" s="956"/>
      <c r="H95" s="956"/>
      <c r="I95" s="956"/>
    </row>
    <row r="96" spans="3:9">
      <c r="C96" s="957" t="s">
        <v>870</v>
      </c>
      <c r="D96" s="957"/>
      <c r="E96" s="957"/>
      <c r="F96" s="957"/>
      <c r="G96" s="957"/>
      <c r="H96" s="957"/>
      <c r="I96" s="957"/>
    </row>
    <row r="97" spans="3:9">
      <c r="C97" s="17"/>
      <c r="D97" s="17"/>
      <c r="E97" s="17"/>
      <c r="F97" s="17"/>
      <c r="G97" s="17"/>
      <c r="H97" s="17"/>
      <c r="I97" s="17"/>
    </row>
    <row r="98" spans="3:9">
      <c r="C98" s="17"/>
      <c r="D98" s="17"/>
      <c r="E98" s="17"/>
      <c r="F98" s="17"/>
      <c r="G98" s="17"/>
      <c r="H98" s="17"/>
      <c r="I98" s="17"/>
    </row>
    <row r="99" spans="3:9">
      <c r="C99" s="17"/>
      <c r="D99" s="17"/>
      <c r="E99" s="17"/>
      <c r="F99" s="17"/>
      <c r="G99" s="17"/>
      <c r="H99" s="17"/>
      <c r="I99" s="17"/>
    </row>
    <row r="100" spans="3:9">
      <c r="C100" s="17"/>
      <c r="D100" s="17"/>
      <c r="E100" s="17"/>
      <c r="F100" s="17"/>
      <c r="G100" s="17"/>
      <c r="H100" s="17"/>
      <c r="I100" s="17"/>
    </row>
    <row r="101" spans="3:9">
      <c r="C101" s="17"/>
      <c r="D101" s="17"/>
      <c r="E101" s="17"/>
      <c r="F101" s="17"/>
      <c r="G101" s="17"/>
      <c r="H101" s="17"/>
      <c r="I101" s="17"/>
    </row>
  </sheetData>
  <mergeCells count="20">
    <mergeCell ref="I53:I54"/>
    <mergeCell ref="C94:I94"/>
    <mergeCell ref="C95:I95"/>
    <mergeCell ref="C96:I96"/>
    <mergeCell ref="C47:I47"/>
    <mergeCell ref="C48:I48"/>
    <mergeCell ref="C49:I49"/>
    <mergeCell ref="C53:C55"/>
    <mergeCell ref="D53:D54"/>
    <mergeCell ref="E53:E54"/>
    <mergeCell ref="F53:F54"/>
    <mergeCell ref="G53:G54"/>
    <mergeCell ref="H53:H54"/>
    <mergeCell ref="C4:I4"/>
    <mergeCell ref="C5:I5"/>
    <mergeCell ref="C6:C8"/>
    <mergeCell ref="D6:D7"/>
    <mergeCell ref="E6:E7"/>
    <mergeCell ref="F6:F7"/>
    <mergeCell ref="G6:I6"/>
  </mergeCells>
  <pageMargins left="0.7" right="0.7" top="0.75" bottom="0.75" header="0.3" footer="0.3"/>
  <ignoredErrors>
    <ignoredError sqref="F12" formulaRange="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23"/>
  <sheetViews>
    <sheetView showGridLines="0" workbookViewId="0">
      <selection activeCell="G32" sqref="G32"/>
    </sheetView>
  </sheetViews>
  <sheetFormatPr defaultColWidth="11.42578125" defaultRowHeight="15"/>
  <cols>
    <col min="1" max="16384" width="11.42578125" style="1"/>
  </cols>
  <sheetData>
    <row r="3" spans="2:9">
      <c r="B3" s="775" t="s">
        <v>1008</v>
      </c>
      <c r="C3" s="775"/>
      <c r="D3" s="775"/>
      <c r="E3" s="775"/>
      <c r="F3" s="775"/>
      <c r="G3" s="775"/>
      <c r="H3" s="775"/>
      <c r="I3" s="775"/>
    </row>
    <row r="4" spans="2:9">
      <c r="B4" s="880" t="s">
        <v>558</v>
      </c>
      <c r="C4" s="880"/>
      <c r="D4" s="880"/>
      <c r="E4" s="880"/>
      <c r="F4" s="880"/>
      <c r="G4" s="880"/>
      <c r="H4" s="880"/>
      <c r="I4" s="880"/>
    </row>
    <row r="18" spans="2:8">
      <c r="B18" s="406"/>
    </row>
    <row r="23" spans="2:8">
      <c r="B23" s="957" t="s">
        <v>610</v>
      </c>
      <c r="C23" s="957"/>
      <c r="D23" s="957"/>
      <c r="E23" s="957"/>
      <c r="F23" s="957"/>
      <c r="G23" s="957"/>
      <c r="H23" s="957"/>
    </row>
  </sheetData>
  <mergeCells count="3">
    <mergeCell ref="B3:I3"/>
    <mergeCell ref="B4:I4"/>
    <mergeCell ref="B23:H23"/>
  </mergeCells>
  <pageMargins left="0.7" right="0.7" top="0.75" bottom="0.75" header="0.3" footer="0.3"/>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76"/>
  <sheetViews>
    <sheetView showGridLines="0" workbookViewId="0">
      <selection activeCell="J3" sqref="J3"/>
    </sheetView>
  </sheetViews>
  <sheetFormatPr defaultColWidth="11.42578125" defaultRowHeight="15"/>
  <cols>
    <col min="2" max="2" width="44.85546875" customWidth="1"/>
    <col min="3" max="3" width="15.42578125" customWidth="1"/>
    <col min="4" max="8" width="15.5703125" customWidth="1"/>
    <col min="10" max="10" width="26.85546875" bestFit="1" customWidth="1"/>
  </cols>
  <sheetData>
    <row r="3" spans="2:11">
      <c r="B3" s="947" t="s">
        <v>874</v>
      </c>
      <c r="C3" s="947"/>
      <c r="D3" s="947"/>
      <c r="E3" s="947"/>
      <c r="F3" s="947"/>
      <c r="G3" s="947"/>
      <c r="H3" s="947"/>
      <c r="J3" s="721" t="s">
        <v>1182</v>
      </c>
      <c r="K3" s="722">
        <v>4902249357532.7988</v>
      </c>
    </row>
    <row r="4" spans="2:11" ht="15.75" thickBot="1">
      <c r="B4" s="948" t="s">
        <v>871</v>
      </c>
      <c r="C4" s="948"/>
      <c r="D4" s="948"/>
      <c r="E4" s="948"/>
      <c r="F4" s="948"/>
      <c r="G4" s="948"/>
      <c r="H4" s="948"/>
    </row>
    <row r="5" spans="2:11" ht="22.9" customHeight="1" thickBot="1">
      <c r="B5" s="952" t="s">
        <v>0</v>
      </c>
      <c r="C5" s="952" t="s">
        <v>91</v>
      </c>
      <c r="D5" s="952" t="s">
        <v>21</v>
      </c>
      <c r="E5" s="952" t="s">
        <v>92</v>
      </c>
      <c r="F5" s="949" t="s">
        <v>866</v>
      </c>
      <c r="G5" s="950"/>
      <c r="H5" s="951"/>
    </row>
    <row r="6" spans="2:11" ht="22.9" customHeight="1" thickBot="1">
      <c r="B6" s="953"/>
      <c r="C6" s="954"/>
      <c r="D6" s="954"/>
      <c r="E6" s="954"/>
      <c r="F6" s="3">
        <v>2022</v>
      </c>
      <c r="G6" s="3">
        <v>2023</v>
      </c>
      <c r="H6" s="3">
        <v>2024</v>
      </c>
    </row>
    <row r="7" spans="2:11" ht="22.9" customHeight="1" thickBot="1">
      <c r="B7" s="954"/>
      <c r="C7" s="3">
        <v>1</v>
      </c>
      <c r="D7" s="3">
        <v>2</v>
      </c>
      <c r="E7" s="3">
        <v>3</v>
      </c>
      <c r="F7" s="3">
        <v>4</v>
      </c>
      <c r="G7" s="3">
        <v>5</v>
      </c>
      <c r="H7" s="3">
        <v>6</v>
      </c>
    </row>
    <row r="8" spans="2:11">
      <c r="B8" s="4" t="s">
        <v>63</v>
      </c>
      <c r="C8" s="5">
        <v>145463642125.89005</v>
      </c>
      <c r="D8" s="5">
        <v>167260052863</v>
      </c>
      <c r="E8" s="5">
        <v>153374829243</v>
      </c>
      <c r="F8" s="5">
        <v>158742348163.2373</v>
      </c>
      <c r="G8" s="5">
        <v>165091442299.69196</v>
      </c>
      <c r="H8" s="5">
        <v>172519962431.73193</v>
      </c>
    </row>
    <row r="9" spans="2:11">
      <c r="B9" s="7" t="s">
        <v>68</v>
      </c>
      <c r="C9" s="8">
        <v>69505359060.670029</v>
      </c>
      <c r="D9" s="8">
        <v>82267227746</v>
      </c>
      <c r="E9" s="8">
        <v>74961398519</v>
      </c>
      <c r="F9" s="8">
        <v>77584447363.897369</v>
      </c>
      <c r="G9" s="8">
        <v>80687225468.378342</v>
      </c>
      <c r="H9" s="8">
        <v>84317555843.009308</v>
      </c>
    </row>
    <row r="10" spans="2:11">
      <c r="B10" s="7" t="s">
        <v>69</v>
      </c>
      <c r="C10" s="8">
        <v>9926728614.0699997</v>
      </c>
      <c r="D10" s="8">
        <v>10145045232.999998</v>
      </c>
      <c r="E10" s="8">
        <v>10180523554</v>
      </c>
      <c r="F10" s="8">
        <v>10536841878.389975</v>
      </c>
      <c r="G10" s="8">
        <v>10958315553.525623</v>
      </c>
      <c r="H10" s="8">
        <v>11451439753.434219</v>
      </c>
    </row>
    <row r="11" spans="2:11">
      <c r="B11" s="7" t="s">
        <v>70</v>
      </c>
      <c r="C11" s="8">
        <v>25820804597.62001</v>
      </c>
      <c r="D11" s="8">
        <v>31061119301</v>
      </c>
      <c r="E11" s="8">
        <v>29730961943</v>
      </c>
      <c r="F11" s="8">
        <v>30771545611.004997</v>
      </c>
      <c r="G11" s="8">
        <v>32002407435.44519</v>
      </c>
      <c r="H11" s="8">
        <v>33442515770.040211</v>
      </c>
    </row>
    <row r="12" spans="2:11">
      <c r="B12" s="7" t="s">
        <v>71</v>
      </c>
      <c r="C12" s="8">
        <v>40210749853.529999</v>
      </c>
      <c r="D12" s="8">
        <v>43786660583.000008</v>
      </c>
      <c r="E12" s="8">
        <v>38501945227</v>
      </c>
      <c r="F12" s="8">
        <v>39849513309.944977</v>
      </c>
      <c r="G12" s="8">
        <v>41443493842.342804</v>
      </c>
      <c r="H12" s="8">
        <v>43308451065.248215</v>
      </c>
    </row>
    <row r="13" spans="2:11">
      <c r="B13" s="10" t="s">
        <v>64</v>
      </c>
      <c r="C13" s="11">
        <v>103349804166.62001</v>
      </c>
      <c r="D13" s="11">
        <v>126453048103.00002</v>
      </c>
      <c r="E13" s="11">
        <v>129938826397</v>
      </c>
      <c r="F13" s="11">
        <v>126108931895.99919</v>
      </c>
      <c r="G13" s="11">
        <v>122779908085.41122</v>
      </c>
      <c r="H13" s="11">
        <v>120001685512.18665</v>
      </c>
    </row>
    <row r="14" spans="2:11">
      <c r="B14" s="7" t="s">
        <v>84</v>
      </c>
      <c r="C14" s="8">
        <v>7260829218.3200121</v>
      </c>
      <c r="D14" s="8">
        <v>8293997443</v>
      </c>
      <c r="E14" s="8">
        <v>7878627350</v>
      </c>
      <c r="F14" s="8">
        <v>8154379307.250001</v>
      </c>
      <c r="G14" s="8">
        <v>8480554479.54</v>
      </c>
      <c r="H14" s="8">
        <v>8862179431.1193047</v>
      </c>
    </row>
    <row r="15" spans="2:11">
      <c r="B15" s="7" t="s">
        <v>72</v>
      </c>
      <c r="C15" s="8">
        <v>11848432478.159998</v>
      </c>
      <c r="D15" s="8">
        <v>13302236446</v>
      </c>
      <c r="E15" s="8">
        <v>13630854023</v>
      </c>
      <c r="F15" s="8">
        <v>14107933913.804996</v>
      </c>
      <c r="G15" s="8">
        <v>14672251270.357204</v>
      </c>
      <c r="H15" s="8">
        <v>15332502577.523281</v>
      </c>
    </row>
    <row r="16" spans="2:11">
      <c r="B16" s="7" t="s">
        <v>73</v>
      </c>
      <c r="C16" s="8">
        <v>8971961605.3299999</v>
      </c>
      <c r="D16" s="8">
        <v>10249296247</v>
      </c>
      <c r="E16" s="8">
        <v>7731561024</v>
      </c>
      <c r="F16" s="8">
        <v>8002165659.8399992</v>
      </c>
      <c r="G16" s="8">
        <v>8322252286.2335997</v>
      </c>
      <c r="H16" s="8">
        <v>8696753639.1141109</v>
      </c>
    </row>
    <row r="17" spans="2:8">
      <c r="B17" s="7" t="s">
        <v>85</v>
      </c>
      <c r="C17" s="8">
        <v>31337616929.909992</v>
      </c>
      <c r="D17" s="8">
        <v>40466853511</v>
      </c>
      <c r="E17" s="8">
        <v>52046074129</v>
      </c>
      <c r="F17" s="8">
        <v>45603413933.462219</v>
      </c>
      <c r="G17" s="8">
        <v>39167590813.822052</v>
      </c>
      <c r="H17" s="8">
        <v>32739286341.083015</v>
      </c>
    </row>
    <row r="18" spans="2:8">
      <c r="B18" s="7" t="s">
        <v>74</v>
      </c>
      <c r="C18" s="8">
        <v>370772153.12000006</v>
      </c>
      <c r="D18" s="8">
        <v>207598195.99999997</v>
      </c>
      <c r="E18" s="8">
        <v>890787874</v>
      </c>
      <c r="F18" s="8">
        <v>921965449.58999991</v>
      </c>
      <c r="G18" s="8">
        <v>958844067.57359958</v>
      </c>
      <c r="H18" s="8">
        <v>1001992050.6144118</v>
      </c>
    </row>
    <row r="19" spans="2:8">
      <c r="B19" s="7" t="s">
        <v>75</v>
      </c>
      <c r="C19" s="8">
        <v>35319038816.98999</v>
      </c>
      <c r="D19" s="8">
        <v>42687325484</v>
      </c>
      <c r="E19" s="8">
        <v>39775378020</v>
      </c>
      <c r="F19" s="8">
        <v>41167516250.699989</v>
      </c>
      <c r="G19" s="8">
        <v>42814216900.727989</v>
      </c>
      <c r="H19" s="8">
        <v>44740856661.260796</v>
      </c>
    </row>
    <row r="20" spans="2:8">
      <c r="B20" s="7" t="s">
        <v>86</v>
      </c>
      <c r="C20" s="8">
        <v>945500692.71999991</v>
      </c>
      <c r="D20" s="8">
        <v>1512285527</v>
      </c>
      <c r="E20" s="8">
        <v>1528821197</v>
      </c>
      <c r="F20" s="8">
        <v>1468849304.0520017</v>
      </c>
      <c r="G20" s="8">
        <v>1414181866.7648036</v>
      </c>
      <c r="H20" s="8">
        <v>1365347673.0620914</v>
      </c>
    </row>
    <row r="21" spans="2:8">
      <c r="B21" s="7" t="s">
        <v>76</v>
      </c>
      <c r="C21" s="8">
        <v>781033944.04000068</v>
      </c>
      <c r="D21" s="8">
        <v>313858704</v>
      </c>
      <c r="E21" s="8">
        <v>182203020</v>
      </c>
      <c r="F21" s="8">
        <v>188580125.69999999</v>
      </c>
      <c r="G21" s="8">
        <v>196123330.72799999</v>
      </c>
      <c r="H21" s="8">
        <v>204948880.61075997</v>
      </c>
    </row>
    <row r="22" spans="2:8">
      <c r="B22" s="7" t="s">
        <v>77</v>
      </c>
      <c r="C22" s="8">
        <v>6514618328.0300026</v>
      </c>
      <c r="D22" s="8">
        <v>9419596544.9999981</v>
      </c>
      <c r="E22" s="8">
        <v>6274519760</v>
      </c>
      <c r="F22" s="8">
        <v>6494127951.6000004</v>
      </c>
      <c r="G22" s="8">
        <v>6753893069.6639996</v>
      </c>
      <c r="H22" s="8">
        <v>7057818257.7988749</v>
      </c>
    </row>
    <row r="23" spans="2:8">
      <c r="B23" s="10" t="s">
        <v>65</v>
      </c>
      <c r="C23" s="11">
        <v>4568588881.5800018</v>
      </c>
      <c r="D23" s="11">
        <v>8022554612.999999</v>
      </c>
      <c r="E23" s="11">
        <v>6755359244</v>
      </c>
      <c r="F23" s="11">
        <v>6991796817.5400019</v>
      </c>
      <c r="G23" s="11">
        <v>7271468690.2415943</v>
      </c>
      <c r="H23" s="11">
        <v>7598684781.3024759</v>
      </c>
    </row>
    <row r="24" spans="2:8">
      <c r="B24" s="7" t="s">
        <v>87</v>
      </c>
      <c r="C24" s="8">
        <v>422778027.73000002</v>
      </c>
      <c r="D24" s="8">
        <v>1797762699</v>
      </c>
      <c r="E24" s="8">
        <v>1477196960</v>
      </c>
      <c r="F24" s="8">
        <v>1525214253.6000013</v>
      </c>
      <c r="G24" s="8">
        <v>1586222823.7440012</v>
      </c>
      <c r="H24" s="8">
        <v>1657602850.8124802</v>
      </c>
    </row>
    <row r="25" spans="2:8" ht="26.25">
      <c r="B25" s="13" t="s">
        <v>88</v>
      </c>
      <c r="C25" s="8">
        <v>4145810853.8500009</v>
      </c>
      <c r="D25" s="8">
        <v>6224791913.999999</v>
      </c>
      <c r="E25" s="8">
        <v>5278162284</v>
      </c>
      <c r="F25" s="8">
        <v>5466582563.9400005</v>
      </c>
      <c r="G25" s="8">
        <v>5685245866.4975929</v>
      </c>
      <c r="H25" s="8">
        <v>5941081930.489996</v>
      </c>
    </row>
    <row r="26" spans="2:8">
      <c r="B26" s="10" t="s">
        <v>66</v>
      </c>
      <c r="C26" s="11">
        <v>345995836557.6803</v>
      </c>
      <c r="D26" s="11">
        <v>560174283162</v>
      </c>
      <c r="E26" s="11">
        <v>416473656021</v>
      </c>
      <c r="F26" s="11">
        <v>437296405963.34955</v>
      </c>
      <c r="G26" s="11">
        <v>461389277140.07758</v>
      </c>
      <c r="H26" s="11">
        <v>488646506227.10132</v>
      </c>
    </row>
    <row r="27" spans="2:8">
      <c r="B27" s="7" t="s">
        <v>78</v>
      </c>
      <c r="C27" s="8">
        <v>15253465733.179996</v>
      </c>
      <c r="D27" s="8">
        <v>17498546040</v>
      </c>
      <c r="E27" s="8">
        <v>17669577548</v>
      </c>
      <c r="F27" s="8">
        <v>18288012762.180004</v>
      </c>
      <c r="G27" s="8">
        <v>19019533272.667198</v>
      </c>
      <c r="H27" s="8">
        <v>19875412269.937225</v>
      </c>
    </row>
    <row r="28" spans="2:8">
      <c r="B28" s="7" t="s">
        <v>79</v>
      </c>
      <c r="C28" s="8">
        <v>75942579256.269989</v>
      </c>
      <c r="D28" s="8">
        <v>109192781431.99998</v>
      </c>
      <c r="E28" s="8">
        <v>97744003634</v>
      </c>
      <c r="F28" s="8">
        <v>101165043761.18996</v>
      </c>
      <c r="G28" s="8">
        <v>105211645511.63763</v>
      </c>
      <c r="H28" s="8">
        <v>109946169559.66124</v>
      </c>
    </row>
    <row r="29" spans="2:8" ht="26.25">
      <c r="B29" s="13" t="s">
        <v>80</v>
      </c>
      <c r="C29" s="27">
        <v>7358390828.8900023</v>
      </c>
      <c r="D29" s="27">
        <v>6419120225</v>
      </c>
      <c r="E29" s="27">
        <v>6205311481</v>
      </c>
      <c r="F29" s="27">
        <v>6427822503.9781151</v>
      </c>
      <c r="G29" s="27">
        <v>6690436451.0210791</v>
      </c>
      <c r="H29" s="27">
        <v>6996935623.3666258</v>
      </c>
    </row>
    <row r="30" spans="2:8">
      <c r="B30" s="7" t="s">
        <v>81</v>
      </c>
      <c r="C30" s="8">
        <v>184439574471.55002</v>
      </c>
      <c r="D30" s="8">
        <v>209815329321</v>
      </c>
      <c r="E30" s="8">
        <v>199017511706</v>
      </c>
      <c r="F30" s="8">
        <v>215932093196.41275</v>
      </c>
      <c r="G30" s="8">
        <v>234847029044.73248</v>
      </c>
      <c r="H30" s="8">
        <v>255559185706.44336</v>
      </c>
    </row>
    <row r="31" spans="2:8">
      <c r="B31" s="7" t="s">
        <v>82</v>
      </c>
      <c r="C31" s="8">
        <v>63001826267.789986</v>
      </c>
      <c r="D31" s="8">
        <v>217248506143.99997</v>
      </c>
      <c r="E31" s="8">
        <v>95837251652</v>
      </c>
      <c r="F31" s="8">
        <v>95483433739.588669</v>
      </c>
      <c r="G31" s="8">
        <v>95620632860.019165</v>
      </c>
      <c r="H31" s="8">
        <v>96268803067.692856</v>
      </c>
    </row>
    <row r="32" spans="2:8">
      <c r="B32" s="10" t="s">
        <v>67</v>
      </c>
      <c r="C32" s="11">
        <v>144889237037.35999</v>
      </c>
      <c r="D32" s="11">
        <v>167150779513</v>
      </c>
      <c r="E32" s="11">
        <v>184836130000</v>
      </c>
      <c r="F32" s="11">
        <v>206916244852.37079</v>
      </c>
      <c r="G32" s="11">
        <v>226690450041.20105</v>
      </c>
      <c r="H32" s="11">
        <v>248354401446.56903</v>
      </c>
    </row>
    <row r="33" spans="2:8" ht="15.75" thickBot="1">
      <c r="B33" s="7" t="s">
        <v>83</v>
      </c>
      <c r="C33" s="8">
        <v>144889237037.35999</v>
      </c>
      <c r="D33" s="8">
        <v>167150779513</v>
      </c>
      <c r="E33" s="8">
        <v>184836130000</v>
      </c>
      <c r="F33" s="8">
        <v>206916244852.37079</v>
      </c>
      <c r="G33" s="8">
        <v>226690450041.20105</v>
      </c>
      <c r="H33" s="8">
        <v>248354401446.56903</v>
      </c>
    </row>
    <row r="34" spans="2:8" ht="15.75" thickBot="1">
      <c r="B34" s="14" t="s">
        <v>18</v>
      </c>
      <c r="C34" s="15">
        <v>744267108769.13135</v>
      </c>
      <c r="D34" s="15">
        <v>1029060600000</v>
      </c>
      <c r="E34" s="15">
        <f>E8+E13+E23+E26+E32</f>
        <v>891378800905</v>
      </c>
      <c r="F34" s="15">
        <v>936055727692.49658</v>
      </c>
      <c r="G34" s="15">
        <v>983222546256.62354</v>
      </c>
      <c r="H34" s="15">
        <v>1037121240398.8916</v>
      </c>
    </row>
    <row r="35" spans="2:8" ht="15.75" thickBot="1">
      <c r="B35" s="955" t="s">
        <v>20</v>
      </c>
      <c r="C35" s="955"/>
      <c r="D35" s="955"/>
      <c r="E35" s="955"/>
      <c r="F35" s="955"/>
      <c r="G35" s="955"/>
      <c r="H35" s="955"/>
    </row>
    <row r="36" spans="2:8">
      <c r="B36" s="955" t="s">
        <v>89</v>
      </c>
      <c r="C36" s="955"/>
      <c r="D36" s="955"/>
      <c r="E36" s="955"/>
      <c r="F36" s="955"/>
      <c r="G36" s="955"/>
      <c r="H36" s="955"/>
    </row>
    <row r="37" spans="2:8">
      <c r="B37" s="956" t="s">
        <v>90</v>
      </c>
      <c r="C37" s="956"/>
      <c r="D37" s="956"/>
      <c r="E37" s="956"/>
      <c r="F37" s="956"/>
      <c r="G37" s="956"/>
      <c r="H37" s="956"/>
    </row>
    <row r="38" spans="2:8">
      <c r="B38" s="957" t="s">
        <v>870</v>
      </c>
      <c r="C38" s="957"/>
      <c r="D38" s="957"/>
      <c r="E38" s="957"/>
      <c r="F38" s="957"/>
      <c r="G38" s="957"/>
      <c r="H38" s="957"/>
    </row>
    <row r="39" spans="2:8">
      <c r="B39" s="17"/>
      <c r="C39" s="17"/>
      <c r="D39" s="17"/>
      <c r="E39" s="17"/>
      <c r="F39" s="17"/>
      <c r="G39" s="17"/>
      <c r="H39" s="17"/>
    </row>
    <row r="40" spans="2:8" ht="15.75" thickBot="1">
      <c r="B40" s="17"/>
      <c r="C40" s="17"/>
      <c r="D40" s="17"/>
      <c r="E40" s="17"/>
      <c r="F40" s="17"/>
      <c r="G40" s="17"/>
      <c r="H40" s="17"/>
    </row>
    <row r="41" spans="2:8">
      <c r="B41" s="952" t="s">
        <v>0</v>
      </c>
      <c r="C41" s="952" t="s">
        <v>93</v>
      </c>
      <c r="D41" s="952" t="s">
        <v>94</v>
      </c>
      <c r="E41" s="952" t="s">
        <v>95</v>
      </c>
      <c r="F41" s="952" t="s">
        <v>867</v>
      </c>
      <c r="G41" s="952" t="s">
        <v>868</v>
      </c>
      <c r="H41" s="952" t="s">
        <v>869</v>
      </c>
    </row>
    <row r="42" spans="2:8" ht="15.75" thickBot="1">
      <c r="B42" s="953"/>
      <c r="C42" s="954" t="s">
        <v>61</v>
      </c>
      <c r="D42" s="954" t="s">
        <v>13</v>
      </c>
      <c r="E42" s="954" t="s">
        <v>14</v>
      </c>
      <c r="F42" s="954" t="s">
        <v>14</v>
      </c>
      <c r="G42" s="954" t="s">
        <v>14</v>
      </c>
      <c r="H42" s="954" t="s">
        <v>14</v>
      </c>
    </row>
    <row r="43" spans="2:8" ht="15.75" thickBot="1">
      <c r="B43" s="954"/>
      <c r="C43" s="3">
        <v>7</v>
      </c>
      <c r="D43" s="3">
        <v>8</v>
      </c>
      <c r="E43" s="3">
        <v>9</v>
      </c>
      <c r="F43" s="3">
        <v>10</v>
      </c>
      <c r="G43" s="3">
        <v>11</v>
      </c>
      <c r="H43" s="3">
        <v>12</v>
      </c>
    </row>
    <row r="44" spans="2:8">
      <c r="B44" s="4" t="s">
        <v>63</v>
      </c>
      <c r="C44" s="6">
        <v>3.1884293320589736E-2</v>
      </c>
      <c r="D44" s="6">
        <v>3.7257994117687834E-2</v>
      </c>
      <c r="E44" s="6">
        <v>3.1286623355322424E-2</v>
      </c>
      <c r="F44" s="6">
        <v>2.9653418277379547E-2</v>
      </c>
      <c r="G44" s="6">
        <v>2.8241248137706249E-2</v>
      </c>
      <c r="H44" s="6">
        <v>2.7025643369739828E-2</v>
      </c>
    </row>
    <row r="45" spans="2:8">
      <c r="B45" s="7" t="s">
        <v>68</v>
      </c>
      <c r="C45" s="9">
        <v>1.5234935845517919E-2</v>
      </c>
      <c r="D45" s="9">
        <v>1.8325426992119493E-2</v>
      </c>
      <c r="E45" s="9">
        <v>1.5291225119712501E-2</v>
      </c>
      <c r="F45" s="9">
        <v>1.449294467494708E-2</v>
      </c>
      <c r="G45" s="9">
        <v>1.3802701849675317E-2</v>
      </c>
      <c r="H45" s="9">
        <v>1.32085363450216E-2</v>
      </c>
    </row>
    <row r="46" spans="2:8">
      <c r="B46" s="7" t="s">
        <v>69</v>
      </c>
      <c r="C46" s="9">
        <v>2.1758476703820019E-3</v>
      </c>
      <c r="D46" s="9">
        <v>2.2598584010038044E-3</v>
      </c>
      <c r="E46" s="9">
        <v>2.0767045516272243E-3</v>
      </c>
      <c r="F46" s="9">
        <v>1.9683051382181059E-3</v>
      </c>
      <c r="G46" s="9">
        <v>1.8745763221124901E-3</v>
      </c>
      <c r="H46" s="9">
        <v>1.7938940078823648E-3</v>
      </c>
    </row>
    <row r="47" spans="2:8">
      <c r="B47" s="7" t="s">
        <v>70</v>
      </c>
      <c r="C47" s="9">
        <v>5.6596830351026868E-3</v>
      </c>
      <c r="D47" s="9">
        <v>6.9190161093238643E-3</v>
      </c>
      <c r="E47" s="9">
        <v>6.0647592104459943E-3</v>
      </c>
      <c r="F47" s="9">
        <v>5.7481921088018339E-3</v>
      </c>
      <c r="G47" s="9">
        <v>5.4744686750493633E-3</v>
      </c>
      <c r="H47" s="9">
        <v>5.2388459390353319E-3</v>
      </c>
    </row>
    <row r="48" spans="2:8">
      <c r="B48" s="7" t="s">
        <v>71</v>
      </c>
      <c r="C48" s="9">
        <v>8.8138267695871252E-3</v>
      </c>
      <c r="D48" s="9">
        <v>9.7536926152406757E-3</v>
      </c>
      <c r="E48" s="9">
        <v>7.8539344735367028E-3</v>
      </c>
      <c r="F48" s="9">
        <v>7.4439763554125281E-3</v>
      </c>
      <c r="G48" s="9">
        <v>7.0895012908690786E-3</v>
      </c>
      <c r="H48" s="9">
        <v>6.7843670778005346E-3</v>
      </c>
    </row>
    <row r="49" spans="2:8">
      <c r="B49" s="10" t="s">
        <v>64</v>
      </c>
      <c r="C49" s="12">
        <v>2.2653327130515481E-2</v>
      </c>
      <c r="D49" s="12">
        <v>2.8168034397575446E-2</v>
      </c>
      <c r="E49" s="12">
        <v>2.6505960207294624E-2</v>
      </c>
      <c r="F49" s="12">
        <v>2.3557424652558272E-2</v>
      </c>
      <c r="G49" s="12">
        <v>2.100325614861585E-2</v>
      </c>
      <c r="H49" s="12">
        <v>1.8798536185071168E-2</v>
      </c>
    </row>
    <row r="50" spans="2:8">
      <c r="B50" s="7" t="s">
        <v>84</v>
      </c>
      <c r="C50" s="9">
        <v>1.5915070265274168E-3</v>
      </c>
      <c r="D50" s="9">
        <v>1.8475284603462572E-3</v>
      </c>
      <c r="E50" s="9">
        <v>1.6071453684610509E-3</v>
      </c>
      <c r="F50" s="9">
        <v>1.5232559124150069E-3</v>
      </c>
      <c r="G50" s="9">
        <v>1.4507199165857206E-3</v>
      </c>
      <c r="H50" s="9">
        <v>1.3882805062564822E-3</v>
      </c>
    </row>
    <row r="51" spans="2:8">
      <c r="B51" s="7" t="s">
        <v>72</v>
      </c>
      <c r="C51" s="9">
        <v>2.5970674939921438E-3</v>
      </c>
      <c r="D51" s="9">
        <v>2.9631381718090853E-3</v>
      </c>
      <c r="E51" s="9">
        <v>2.7805305338160376E-3</v>
      </c>
      <c r="F51" s="9">
        <v>2.6353929510069575E-3</v>
      </c>
      <c r="G51" s="9">
        <v>2.5098980485780556E-3</v>
      </c>
      <c r="H51" s="9">
        <v>2.4018713010659971E-3</v>
      </c>
    </row>
    <row r="52" spans="2:8">
      <c r="B52" s="7" t="s">
        <v>73</v>
      </c>
      <c r="C52" s="9">
        <v>1.9665715178356327E-3</v>
      </c>
      <c r="D52" s="9">
        <v>2.2830808238112187E-3</v>
      </c>
      <c r="E52" s="9">
        <v>1.5771456040112851E-3</v>
      </c>
      <c r="F52" s="9">
        <v>1.4948220697359703E-3</v>
      </c>
      <c r="G52" s="9">
        <v>1.4236400664152098E-3</v>
      </c>
      <c r="H52" s="9">
        <v>1.3623661807727967E-3</v>
      </c>
    </row>
    <row r="53" spans="2:8">
      <c r="B53" s="7" t="s">
        <v>85</v>
      </c>
      <c r="C53" s="9">
        <v>6.868917590395548E-3</v>
      </c>
      <c r="D53" s="9">
        <v>9.0141893671952696E-3</v>
      </c>
      <c r="E53" s="9">
        <v>1.0616774124112225E-2</v>
      </c>
      <c r="F53" s="9">
        <v>8.5188175927374144E-3</v>
      </c>
      <c r="G53" s="9">
        <v>6.700175585850802E-3</v>
      </c>
      <c r="H53" s="9">
        <v>5.1286834541482652E-3</v>
      </c>
    </row>
    <row r="54" spans="2:8">
      <c r="B54" s="7" t="s">
        <v>74</v>
      </c>
      <c r="C54" s="9">
        <v>8.1269848000599547E-5</v>
      </c>
      <c r="D54" s="9">
        <v>4.6243512620111193E-5</v>
      </c>
      <c r="E54" s="9">
        <v>1.8171002921979376E-4</v>
      </c>
      <c r="F54" s="9">
        <v>1.7222516505722204E-4</v>
      </c>
      <c r="G54" s="9">
        <v>1.6402396672116377E-4</v>
      </c>
      <c r="H54" s="9">
        <v>1.5696432712785364E-4</v>
      </c>
    </row>
    <row r="55" spans="2:8">
      <c r="B55" s="7" t="s">
        <v>75</v>
      </c>
      <c r="C55" s="9">
        <v>7.7416086726854539E-3</v>
      </c>
      <c r="D55" s="9">
        <v>9.5088103498652196E-3</v>
      </c>
      <c r="E55" s="9">
        <v>8.1136994712194994E-3</v>
      </c>
      <c r="F55" s="9">
        <v>7.6901821911283677E-3</v>
      </c>
      <c r="G55" s="9">
        <v>7.323983039169874E-3</v>
      </c>
      <c r="H55" s="9">
        <v>7.0087566629418729E-3</v>
      </c>
    </row>
    <row r="56" spans="2:8">
      <c r="B56" s="7" t="s">
        <v>86</v>
      </c>
      <c r="C56" s="9">
        <v>2.0724506124640527E-4</v>
      </c>
      <c r="D56" s="9">
        <v>3.3686899115942226E-4</v>
      </c>
      <c r="E56" s="9">
        <v>3.1186116525280637E-4</v>
      </c>
      <c r="F56" s="9">
        <v>2.7438426672825897E-4</v>
      </c>
      <c r="G56" s="9">
        <v>2.4191599791495661E-4</v>
      </c>
      <c r="H56" s="9">
        <v>2.1388480943173004E-4</v>
      </c>
    </row>
    <row r="57" spans="2:8">
      <c r="B57" s="7" t="s">
        <v>76</v>
      </c>
      <c r="C57" s="9">
        <v>1.7119546163677551E-4</v>
      </c>
      <c r="D57" s="9">
        <v>6.9913560035732422E-5</v>
      </c>
      <c r="E57" s="9">
        <v>3.7167228084802894E-5</v>
      </c>
      <c r="F57" s="9">
        <v>3.5227180464991746E-5</v>
      </c>
      <c r="G57" s="9">
        <v>3.3549695680944519E-5</v>
      </c>
      <c r="H57" s="9">
        <v>3.2105706947424007E-5</v>
      </c>
    </row>
    <row r="58" spans="2:8">
      <c r="B58" s="7" t="s">
        <v>77</v>
      </c>
      <c r="C58" s="9">
        <v>1.4279444581955022E-3</v>
      </c>
      <c r="D58" s="9">
        <v>2.098261160733127E-3</v>
      </c>
      <c r="E58" s="9">
        <v>1.2799266831171226E-3</v>
      </c>
      <c r="F58" s="9">
        <v>1.2131173232840858E-3</v>
      </c>
      <c r="G58" s="9">
        <v>1.155349831699129E-3</v>
      </c>
      <c r="H58" s="9">
        <v>1.1056232363787445E-3</v>
      </c>
    </row>
    <row r="59" spans="2:8">
      <c r="B59" s="10" t="s">
        <v>65</v>
      </c>
      <c r="C59" s="12">
        <v>1.0013926905213634E-3</v>
      </c>
      <c r="D59" s="12">
        <v>1.7870632435158385E-3</v>
      </c>
      <c r="E59" s="12">
        <v>1.3780121636651778E-3</v>
      </c>
      <c r="F59" s="12">
        <v>1.3060829573200176E-3</v>
      </c>
      <c r="G59" s="12">
        <v>1.2438885307809676E-3</v>
      </c>
      <c r="H59" s="12">
        <v>1.1903512039066967E-3</v>
      </c>
    </row>
    <row r="60" spans="2:8">
      <c r="B60" s="7" t="s">
        <v>87</v>
      </c>
      <c r="C60" s="9">
        <v>9.2669057701563867E-5</v>
      </c>
      <c r="D60" s="9">
        <v>4.0046042625135176E-4</v>
      </c>
      <c r="E60" s="9">
        <v>3.0060424358781517E-4</v>
      </c>
      <c r="F60" s="9">
        <v>2.8491336274119865E-4</v>
      </c>
      <c r="G60" s="9">
        <v>2.7134605975352244E-4</v>
      </c>
      <c r="H60" s="9">
        <v>2.5966724582640182E-4</v>
      </c>
    </row>
    <row r="61" spans="2:8" ht="26.25">
      <c r="B61" s="13" t="s">
        <v>88</v>
      </c>
      <c r="C61" s="9">
        <v>9.0872363281979944E-4</v>
      </c>
      <c r="D61" s="9">
        <v>1.3866028172644868E-3</v>
      </c>
      <c r="E61" s="9">
        <v>1.0774079200773627E-3</v>
      </c>
      <c r="F61" s="9">
        <v>1.0211695945788188E-3</v>
      </c>
      <c r="G61" s="9">
        <v>9.7254247102744509E-4</v>
      </c>
      <c r="H61" s="9">
        <v>9.3068395808029497E-4</v>
      </c>
    </row>
    <row r="62" spans="2:8">
      <c r="B62" s="10" t="s">
        <v>66</v>
      </c>
      <c r="C62" s="12">
        <v>7.583910714239174E-2</v>
      </c>
      <c r="D62" s="12">
        <v>0.12478155895373817</v>
      </c>
      <c r="E62" s="12">
        <v>8.4955624580999006E-2</v>
      </c>
      <c r="F62" s="12">
        <v>8.1687926298604691E-2</v>
      </c>
      <c r="G62" s="12">
        <v>7.8927222891032683E-2</v>
      </c>
      <c r="H62" s="12">
        <v>7.6547583392784169E-2</v>
      </c>
    </row>
    <row r="63" spans="2:8">
      <c r="B63" s="7" t="s">
        <v>78</v>
      </c>
      <c r="C63" s="9">
        <v>3.3434194860278016E-3</v>
      </c>
      <c r="D63" s="9">
        <v>3.8978866397968931E-3</v>
      </c>
      <c r="E63" s="9">
        <v>3.6043816336777971E-3</v>
      </c>
      <c r="F63" s="9">
        <v>3.4162408341176921E-3</v>
      </c>
      <c r="G63" s="9">
        <v>3.2535626991597056E-3</v>
      </c>
      <c r="H63" s="9">
        <v>3.1135284071629053E-3</v>
      </c>
    </row>
    <row r="64" spans="2:8">
      <c r="B64" s="7" t="s">
        <v>79</v>
      </c>
      <c r="C64" s="9">
        <v>1.6645915344491998E-2</v>
      </c>
      <c r="D64" s="9">
        <v>2.4323225651612768E-2</v>
      </c>
      <c r="E64" s="9">
        <v>1.9938602976979643E-2</v>
      </c>
      <c r="F64" s="9">
        <v>1.8897851722686737E-2</v>
      </c>
      <c r="G64" s="9">
        <v>1.7997954021606428E-2</v>
      </c>
      <c r="H64" s="9">
        <v>1.7223316806390752E-2</v>
      </c>
    </row>
    <row r="65" spans="2:8" ht="26.25">
      <c r="B65" s="13" t="s">
        <v>80</v>
      </c>
      <c r="C65" s="9">
        <v>1.6128916348239052E-3</v>
      </c>
      <c r="D65" s="9">
        <v>1.4298903981554759E-3</v>
      </c>
      <c r="E65" s="9">
        <v>1.2658090252926273E-3</v>
      </c>
      <c r="F65" s="9">
        <v>1.2007313204615824E-3</v>
      </c>
      <c r="G65" s="9">
        <v>1.1444946711401626E-3</v>
      </c>
      <c r="H65" s="9">
        <v>1.0960858336203402E-3</v>
      </c>
    </row>
    <row r="66" spans="2:8">
      <c r="B66" s="7" t="s">
        <v>81</v>
      </c>
      <c r="C66" s="9">
        <v>4.0427459442313705E-2</v>
      </c>
      <c r="D66" s="9">
        <v>4.6737389901733303E-2</v>
      </c>
      <c r="E66" s="9">
        <v>4.0597182475059043E-2</v>
      </c>
      <c r="F66" s="9">
        <v>4.0336587893224897E-2</v>
      </c>
      <c r="G66" s="9">
        <v>4.0173937117925169E-2</v>
      </c>
      <c r="H66" s="9">
        <v>4.0033926018830948E-2</v>
      </c>
    </row>
    <row r="67" spans="2:8">
      <c r="B67" s="7" t="s">
        <v>82</v>
      </c>
      <c r="C67" s="9">
        <v>1.380942123473426E-2</v>
      </c>
      <c r="D67" s="9">
        <v>4.8393166362439718E-2</v>
      </c>
      <c r="E67" s="9">
        <v>1.954964846998989E-2</v>
      </c>
      <c r="F67" s="9">
        <v>1.7836514528113776E-2</v>
      </c>
      <c r="G67" s="9">
        <v>1.6357274381201211E-2</v>
      </c>
      <c r="H67" s="9">
        <v>1.5080726326779224E-2</v>
      </c>
    </row>
    <row r="68" spans="2:8">
      <c r="B68" s="10" t="s">
        <v>67</v>
      </c>
      <c r="C68" s="12">
        <v>3.1758389004845448E-2</v>
      </c>
      <c r="D68" s="12">
        <v>3.7233652944993992E-2</v>
      </c>
      <c r="E68" s="12">
        <v>3.7704350904953603E-2</v>
      </c>
      <c r="F68" s="12">
        <v>3.8652407678148482E-2</v>
      </c>
      <c r="G68" s="12">
        <v>3.8778637831755169E-2</v>
      </c>
      <c r="H68" s="12">
        <v>3.890528022492562E-2</v>
      </c>
    </row>
    <row r="69" spans="2:8" ht="15.75" thickBot="1">
      <c r="B69" s="7" t="s">
        <v>83</v>
      </c>
      <c r="C69" s="9">
        <v>3.1758389004845448E-2</v>
      </c>
      <c r="D69" s="9">
        <v>3.7233652944993992E-2</v>
      </c>
      <c r="E69" s="9">
        <v>3.7704350904953603E-2</v>
      </c>
      <c r="F69" s="9">
        <v>3.8652407678148482E-2</v>
      </c>
      <c r="G69" s="9">
        <v>3.8778637831755169E-2</v>
      </c>
      <c r="H69" s="9">
        <v>3.890528022492562E-2</v>
      </c>
    </row>
    <row r="70" spans="2:8" ht="15.75" thickBot="1">
      <c r="B70" s="14" t="s">
        <v>18</v>
      </c>
      <c r="C70" s="16">
        <v>0.163136509288864</v>
      </c>
      <c r="D70" s="16">
        <v>0.22922827731585491</v>
      </c>
      <c r="E70" s="16">
        <v>0.18183057121223484</v>
      </c>
      <c r="F70" s="16">
        <v>0.17485725986401096</v>
      </c>
      <c r="G70" s="16">
        <v>0.16819425353989095</v>
      </c>
      <c r="H70" s="16">
        <v>0.16246739437642752</v>
      </c>
    </row>
    <row r="71" spans="2:8" ht="15.75" thickBot="1">
      <c r="B71" s="955" t="s">
        <v>20</v>
      </c>
      <c r="C71" s="955"/>
      <c r="D71" s="955"/>
      <c r="E71" s="955"/>
      <c r="F71" s="955"/>
      <c r="G71" s="955"/>
      <c r="H71" s="955"/>
    </row>
    <row r="72" spans="2:8">
      <c r="B72" s="955" t="s">
        <v>89</v>
      </c>
      <c r="C72" s="955"/>
      <c r="D72" s="955"/>
      <c r="E72" s="955"/>
      <c r="F72" s="955"/>
      <c r="G72" s="955"/>
      <c r="H72" s="955"/>
    </row>
    <row r="73" spans="2:8">
      <c r="B73" s="956" t="s">
        <v>90</v>
      </c>
      <c r="C73" s="956"/>
      <c r="D73" s="956"/>
      <c r="E73" s="956"/>
      <c r="F73" s="956"/>
      <c r="G73" s="956"/>
      <c r="H73" s="956"/>
    </row>
    <row r="74" spans="2:8">
      <c r="B74" s="957" t="s">
        <v>870</v>
      </c>
      <c r="C74" s="957"/>
      <c r="D74" s="957"/>
      <c r="E74" s="957"/>
      <c r="F74" s="957"/>
      <c r="G74" s="957"/>
      <c r="H74" s="957"/>
    </row>
    <row r="75" spans="2:8">
      <c r="B75" s="17"/>
      <c r="C75" s="17"/>
      <c r="D75" s="17"/>
      <c r="E75" s="17"/>
      <c r="F75" s="17"/>
      <c r="G75" s="17"/>
      <c r="H75" s="17"/>
    </row>
    <row r="76" spans="2:8">
      <c r="B76" s="17"/>
      <c r="C76" s="17"/>
      <c r="D76" s="17"/>
      <c r="E76" s="17"/>
      <c r="F76" s="17"/>
      <c r="G76" s="17"/>
      <c r="H76" s="17"/>
    </row>
  </sheetData>
  <mergeCells count="22">
    <mergeCell ref="B71:H71"/>
    <mergeCell ref="B72:H72"/>
    <mergeCell ref="B73:H73"/>
    <mergeCell ref="B74:H74"/>
    <mergeCell ref="B35:H35"/>
    <mergeCell ref="B36:H36"/>
    <mergeCell ref="B37:H37"/>
    <mergeCell ref="B38:H38"/>
    <mergeCell ref="B41:B43"/>
    <mergeCell ref="C41:C42"/>
    <mergeCell ref="D41:D42"/>
    <mergeCell ref="E41:E42"/>
    <mergeCell ref="F41:F42"/>
    <mergeCell ref="G41:G42"/>
    <mergeCell ref="H41:H42"/>
    <mergeCell ref="B3:H3"/>
    <mergeCell ref="B4:H4"/>
    <mergeCell ref="B5:B7"/>
    <mergeCell ref="C5:C6"/>
    <mergeCell ref="D5:D6"/>
    <mergeCell ref="E5:E6"/>
    <mergeCell ref="F5:H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24"/>
  <sheetViews>
    <sheetView showGridLines="0" workbookViewId="0">
      <selection activeCell="K29" sqref="K29"/>
    </sheetView>
  </sheetViews>
  <sheetFormatPr defaultColWidth="11.5703125" defaultRowHeight="15"/>
  <cols>
    <col min="1" max="16384" width="11.5703125" style="1"/>
  </cols>
  <sheetData>
    <row r="3" spans="2:14">
      <c r="B3" s="781" t="s">
        <v>118</v>
      </c>
      <c r="C3" s="781"/>
      <c r="D3" s="781"/>
      <c r="E3" s="781"/>
      <c r="F3" s="781"/>
      <c r="G3" s="781"/>
      <c r="H3" s="781"/>
      <c r="I3" s="781"/>
      <c r="J3" s="781"/>
      <c r="K3" s="781"/>
      <c r="L3" s="781"/>
      <c r="M3" s="781"/>
      <c r="N3" s="781"/>
    </row>
    <row r="4" spans="2:14">
      <c r="B4" s="781" t="s">
        <v>119</v>
      </c>
      <c r="C4" s="781"/>
      <c r="D4" s="781"/>
      <c r="E4" s="781"/>
      <c r="F4" s="781"/>
      <c r="G4" s="781"/>
      <c r="H4" s="781"/>
      <c r="I4" s="781"/>
      <c r="J4" s="781"/>
      <c r="K4" s="781"/>
      <c r="L4" s="781"/>
      <c r="M4" s="781"/>
      <c r="N4" s="781"/>
    </row>
    <row r="5" spans="2:14">
      <c r="B5" s="782" t="s">
        <v>114</v>
      </c>
      <c r="C5" s="782"/>
      <c r="D5" s="782"/>
      <c r="E5" s="782"/>
      <c r="F5" s="782"/>
      <c r="G5" s="782"/>
      <c r="H5" s="782"/>
      <c r="I5" s="782"/>
      <c r="J5" s="782"/>
      <c r="K5" s="782"/>
      <c r="L5" s="782"/>
      <c r="M5" s="782"/>
      <c r="N5" s="782"/>
    </row>
    <row r="7" spans="2:14">
      <c r="C7"/>
    </row>
    <row r="24" spans="2:2">
      <c r="B24" s="533" t="s">
        <v>120</v>
      </c>
    </row>
  </sheetData>
  <mergeCells count="3">
    <mergeCell ref="B3:N3"/>
    <mergeCell ref="B4:N4"/>
    <mergeCell ref="B5:N5"/>
  </mergeCell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16"/>
  <sheetViews>
    <sheetView showGridLines="0" workbookViewId="0">
      <selection activeCell="B8" sqref="B8"/>
    </sheetView>
  </sheetViews>
  <sheetFormatPr defaultColWidth="11.42578125" defaultRowHeight="15"/>
  <cols>
    <col min="2" max="2" width="88.85546875" customWidth="1"/>
    <col min="3" max="3" width="19.42578125" customWidth="1"/>
  </cols>
  <sheetData>
    <row r="4" spans="2:3">
      <c r="B4" s="958" t="s">
        <v>614</v>
      </c>
      <c r="C4" s="958"/>
    </row>
    <row r="5" spans="2:3">
      <c r="B5" s="958" t="s">
        <v>615</v>
      </c>
      <c r="C5" s="958"/>
    </row>
    <row r="6" spans="2:3">
      <c r="B6" s="394" t="s">
        <v>616</v>
      </c>
      <c r="C6" s="395">
        <v>2021</v>
      </c>
    </row>
    <row r="7" spans="2:3">
      <c r="B7" s="396" t="s">
        <v>617</v>
      </c>
      <c r="C7" s="397">
        <v>32.645811999999999</v>
      </c>
    </row>
    <row r="8" spans="2:3">
      <c r="B8" s="398" t="s">
        <v>618</v>
      </c>
      <c r="C8" s="399">
        <v>15.925532</v>
      </c>
    </row>
    <row r="9" spans="2:3">
      <c r="B9" s="398" t="s">
        <v>619</v>
      </c>
      <c r="C9" s="399">
        <v>7.3420550000000002</v>
      </c>
    </row>
    <row r="10" spans="2:3">
      <c r="B10" s="398" t="s">
        <v>620</v>
      </c>
      <c r="C10" s="399">
        <v>2.9</v>
      </c>
    </row>
    <row r="11" spans="2:3">
      <c r="B11" s="398" t="s">
        <v>621</v>
      </c>
      <c r="C11" s="399">
        <v>672.33419800000001</v>
      </c>
    </row>
    <row r="12" spans="2:3">
      <c r="B12" s="398" t="s">
        <v>622</v>
      </c>
      <c r="C12" s="399">
        <v>186.02958599999999</v>
      </c>
    </row>
    <row r="13" spans="2:3">
      <c r="B13" s="398" t="s">
        <v>623</v>
      </c>
      <c r="C13" s="399">
        <v>1200.020597</v>
      </c>
    </row>
    <row r="14" spans="2:3">
      <c r="B14" s="400" t="s">
        <v>624</v>
      </c>
      <c r="C14" s="401">
        <v>264.31398000000002</v>
      </c>
    </row>
    <row r="15" spans="2:3">
      <c r="B15" s="402" t="s">
        <v>625</v>
      </c>
      <c r="C15" s="403">
        <v>2381.5117599999999</v>
      </c>
    </row>
    <row r="16" spans="2:3">
      <c r="B16" s="404" t="s">
        <v>610</v>
      </c>
      <c r="C16" s="1"/>
    </row>
  </sheetData>
  <mergeCells count="2">
    <mergeCell ref="B4:C4"/>
    <mergeCell ref="B5:C5"/>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8"/>
  <sheetViews>
    <sheetView showGridLines="0" workbookViewId="0">
      <selection activeCell="D24" sqref="D24"/>
    </sheetView>
  </sheetViews>
  <sheetFormatPr defaultColWidth="11.42578125" defaultRowHeight="15"/>
  <sheetData>
    <row r="3" spans="2:9">
      <c r="B3" s="775" t="s">
        <v>1010</v>
      </c>
      <c r="C3" s="775"/>
      <c r="D3" s="775"/>
      <c r="E3" s="775"/>
      <c r="F3" s="775"/>
      <c r="G3" s="775"/>
      <c r="H3" s="775"/>
      <c r="I3" s="775"/>
    </row>
    <row r="4" spans="2:9">
      <c r="B4" s="880" t="s">
        <v>626</v>
      </c>
      <c r="C4" s="880"/>
      <c r="D4" s="880"/>
      <c r="E4" s="880"/>
      <c r="F4" s="880"/>
      <c r="G4" s="880"/>
      <c r="H4" s="880"/>
      <c r="I4" s="880"/>
    </row>
    <row r="18" spans="2:2">
      <c r="B18" s="406" t="s">
        <v>627</v>
      </c>
    </row>
  </sheetData>
  <mergeCells count="2">
    <mergeCell ref="B3:I3"/>
    <mergeCell ref="B4:I4"/>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4"/>
  <sheetViews>
    <sheetView showGridLines="0" workbookViewId="0">
      <selection activeCell="F3" sqref="F3"/>
    </sheetView>
  </sheetViews>
  <sheetFormatPr defaultColWidth="11.42578125" defaultRowHeight="15"/>
  <cols>
    <col min="2" max="2" width="32.5703125" bestFit="1" customWidth="1"/>
    <col min="3" max="3" width="18.85546875" customWidth="1"/>
    <col min="4" max="4" width="13.140625" customWidth="1"/>
    <col min="5" max="5" width="22" customWidth="1"/>
    <col min="6" max="6" width="26.85546875" bestFit="1" customWidth="1"/>
  </cols>
  <sheetData>
    <row r="2" spans="2:7">
      <c r="B2" s="880" t="s">
        <v>972</v>
      </c>
      <c r="C2" s="880"/>
      <c r="D2" s="880"/>
      <c r="E2" s="734"/>
    </row>
    <row r="3" spans="2:7">
      <c r="B3" s="880" t="s">
        <v>555</v>
      </c>
      <c r="C3" s="880"/>
      <c r="D3" s="880"/>
      <c r="E3" s="734"/>
      <c r="F3" s="721" t="s">
        <v>1182</v>
      </c>
      <c r="G3" s="722">
        <v>4902249357532.7988</v>
      </c>
    </row>
    <row r="4" spans="2:7">
      <c r="B4" s="926" t="s">
        <v>0</v>
      </c>
      <c r="C4" s="923" t="s">
        <v>1167</v>
      </c>
      <c r="D4" s="959" t="s">
        <v>1168</v>
      </c>
    </row>
    <row r="5" spans="2:7">
      <c r="B5" s="926"/>
      <c r="C5" s="923"/>
      <c r="D5" s="959"/>
    </row>
    <row r="6" spans="2:7">
      <c r="B6" s="730" t="s">
        <v>1169</v>
      </c>
      <c r="C6" s="731">
        <v>291528.5</v>
      </c>
      <c r="D6" s="732">
        <f>(C6*1000000)/$G$3</f>
        <v>5.9468313163637251E-2</v>
      </c>
    </row>
    <row r="7" spans="2:7">
      <c r="B7" s="727" t="s">
        <v>1170</v>
      </c>
      <c r="C7" s="728">
        <v>145065</v>
      </c>
      <c r="D7" s="180">
        <f t="shared" ref="D7:D12" si="0">(C7*1000000)/$G$3</f>
        <v>2.9591517978801517E-2</v>
      </c>
    </row>
    <row r="8" spans="2:7">
      <c r="B8" s="727" t="s">
        <v>100</v>
      </c>
      <c r="C8" s="728">
        <v>146463.5</v>
      </c>
      <c r="D8" s="180">
        <f t="shared" si="0"/>
        <v>2.9876795184835735E-2</v>
      </c>
    </row>
    <row r="9" spans="2:7">
      <c r="B9" s="730" t="s">
        <v>1171</v>
      </c>
      <c r="C9" s="731">
        <v>291528.5</v>
      </c>
      <c r="D9" s="732">
        <f t="shared" si="0"/>
        <v>5.9468313163637251E-2</v>
      </c>
    </row>
    <row r="10" spans="2:7">
      <c r="B10" s="727" t="s">
        <v>1172</v>
      </c>
      <c r="C10" s="728">
        <v>200462.9</v>
      </c>
      <c r="D10" s="180">
        <f t="shared" si="0"/>
        <v>4.0892024330008554E-2</v>
      </c>
    </row>
    <row r="11" spans="2:7">
      <c r="B11" s="729" t="s">
        <v>1173</v>
      </c>
      <c r="C11" s="733">
        <v>140171.9</v>
      </c>
      <c r="D11" s="180">
        <f t="shared" si="0"/>
        <v>2.8593384337867633E-2</v>
      </c>
    </row>
    <row r="12" spans="2:7">
      <c r="B12" s="727" t="s">
        <v>1174</v>
      </c>
      <c r="C12" s="728">
        <v>91067.6</v>
      </c>
      <c r="D12" s="180">
        <f t="shared" si="0"/>
        <v>1.8576696809611586E-2</v>
      </c>
    </row>
    <row r="14" spans="2:7">
      <c r="B14" s="146" t="s">
        <v>387</v>
      </c>
    </row>
  </sheetData>
  <mergeCells count="5">
    <mergeCell ref="B4:B5"/>
    <mergeCell ref="C4:C5"/>
    <mergeCell ref="D4:D5"/>
    <mergeCell ref="B2:D2"/>
    <mergeCell ref="B3:D3"/>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97"/>
  <sheetViews>
    <sheetView showGridLines="0" workbookViewId="0">
      <selection activeCell="G16" sqref="G16"/>
    </sheetView>
  </sheetViews>
  <sheetFormatPr defaultColWidth="11.42578125" defaultRowHeight="15"/>
  <cols>
    <col min="2" max="2" width="82" bestFit="1" customWidth="1"/>
    <col min="3" max="3" width="18.7109375" customWidth="1"/>
  </cols>
  <sheetData>
    <row r="3" spans="2:5">
      <c r="B3" s="880" t="s">
        <v>973</v>
      </c>
      <c r="C3" s="880"/>
    </row>
    <row r="4" spans="2:5">
      <c r="B4" s="880" t="s">
        <v>628</v>
      </c>
      <c r="C4" s="880"/>
    </row>
    <row r="5" spans="2:5">
      <c r="B5" s="880" t="s">
        <v>555</v>
      </c>
      <c r="C5" s="880"/>
    </row>
    <row r="6" spans="2:5" ht="15.75" thickBot="1">
      <c r="B6" s="3" t="s">
        <v>0</v>
      </c>
      <c r="C6" s="3" t="s">
        <v>629</v>
      </c>
    </row>
    <row r="7" spans="2:5">
      <c r="B7" s="4" t="s">
        <v>630</v>
      </c>
      <c r="C7" s="412">
        <v>657166.22935899999</v>
      </c>
    </row>
    <row r="8" spans="2:5">
      <c r="B8" s="723" t="s">
        <v>631</v>
      </c>
      <c r="C8" s="724">
        <v>605936.35631399998</v>
      </c>
    </row>
    <row r="9" spans="2:5">
      <c r="B9" s="407" t="s">
        <v>632</v>
      </c>
      <c r="C9" s="408">
        <v>198305.463773</v>
      </c>
    </row>
    <row r="10" spans="2:5">
      <c r="B10" s="407" t="s">
        <v>633</v>
      </c>
      <c r="C10" s="408">
        <v>29124.499693999998</v>
      </c>
      <c r="E10" s="1"/>
    </row>
    <row r="11" spans="2:5">
      <c r="B11" s="407" t="s">
        <v>634</v>
      </c>
      <c r="C11" s="408">
        <v>341256.17700500001</v>
      </c>
    </row>
    <row r="12" spans="2:5">
      <c r="B12" s="407" t="s">
        <v>635</v>
      </c>
      <c r="C12" s="408">
        <v>36571.42974</v>
      </c>
    </row>
    <row r="13" spans="2:5">
      <c r="B13" s="407" t="s">
        <v>636</v>
      </c>
      <c r="C13" s="408">
        <v>677.72880799999996</v>
      </c>
    </row>
    <row r="14" spans="2:5">
      <c r="B14" s="407" t="s">
        <v>637</v>
      </c>
      <c r="C14" s="408">
        <v>1.057294</v>
      </c>
    </row>
    <row r="15" spans="2:5">
      <c r="B15" s="723" t="s">
        <v>638</v>
      </c>
      <c r="C15" s="724">
        <v>2605.8348070000002</v>
      </c>
    </row>
    <row r="16" spans="2:5">
      <c r="B16" s="407" t="s">
        <v>639</v>
      </c>
      <c r="C16" s="408">
        <v>768.40407300000004</v>
      </c>
    </row>
    <row r="17" spans="2:3">
      <c r="B17" s="407" t="s">
        <v>640</v>
      </c>
      <c r="C17" s="408">
        <v>1837.430734</v>
      </c>
    </row>
    <row r="18" spans="2:3">
      <c r="B18" s="725" t="s">
        <v>641</v>
      </c>
      <c r="C18" s="724">
        <v>23655.956822</v>
      </c>
    </row>
    <row r="19" spans="2:3">
      <c r="B19" s="407" t="s">
        <v>642</v>
      </c>
      <c r="C19" s="408">
        <v>18947.730027000001</v>
      </c>
    </row>
    <row r="20" spans="2:3">
      <c r="B20" s="407" t="s">
        <v>643</v>
      </c>
      <c r="C20" s="408">
        <v>4708.2267949999996</v>
      </c>
    </row>
    <row r="21" spans="2:3">
      <c r="B21" s="723" t="s">
        <v>644</v>
      </c>
      <c r="C21" s="724">
        <v>13308.027306</v>
      </c>
    </row>
    <row r="22" spans="2:3">
      <c r="B22" s="407" t="s">
        <v>645</v>
      </c>
      <c r="C22" s="408">
        <v>301.68104</v>
      </c>
    </row>
    <row r="23" spans="2:3">
      <c r="B23" s="407" t="s">
        <v>646</v>
      </c>
      <c r="C23" s="408">
        <v>13006.346266</v>
      </c>
    </row>
    <row r="24" spans="2:3">
      <c r="B24" s="723" t="s">
        <v>647</v>
      </c>
      <c r="C24" s="724">
        <v>1552.890834</v>
      </c>
    </row>
    <row r="25" spans="2:3">
      <c r="B25" s="407" t="s">
        <v>648</v>
      </c>
      <c r="C25" s="408">
        <v>3.0432670000000002</v>
      </c>
    </row>
    <row r="26" spans="2:3">
      <c r="B26" s="723" t="s">
        <v>649</v>
      </c>
      <c r="C26" s="724">
        <v>78.083502999999993</v>
      </c>
    </row>
    <row r="27" spans="2:3">
      <c r="B27" s="407" t="s">
        <v>650</v>
      </c>
      <c r="C27" s="408">
        <v>78.083502999999993</v>
      </c>
    </row>
    <row r="28" spans="2:3">
      <c r="B28" s="407" t="s">
        <v>651</v>
      </c>
      <c r="C28" s="408">
        <v>3.1439000000000001E-8</v>
      </c>
    </row>
    <row r="29" spans="2:3" ht="15.75" thickBot="1">
      <c r="B29" s="723" t="s">
        <v>652</v>
      </c>
      <c r="C29" s="724">
        <v>10029.079772999999</v>
      </c>
    </row>
    <row r="30" spans="2:3">
      <c r="B30" s="4" t="s">
        <v>653</v>
      </c>
      <c r="C30" s="412">
        <f>C31+C37+C44+C45+C50</f>
        <v>768220.84493400005</v>
      </c>
    </row>
    <row r="31" spans="2:3">
      <c r="B31" s="723" t="s">
        <v>654</v>
      </c>
      <c r="C31" s="724">
        <v>313475.53906699998</v>
      </c>
    </row>
    <row r="32" spans="2:3">
      <c r="B32" s="407" t="s">
        <v>655</v>
      </c>
      <c r="C32" s="408">
        <v>209164.590451</v>
      </c>
    </row>
    <row r="33" spans="2:3">
      <c r="B33" s="407" t="s">
        <v>656</v>
      </c>
      <c r="C33" s="408">
        <v>100401.938348</v>
      </c>
    </row>
    <row r="34" spans="2:3">
      <c r="B34" s="407" t="s">
        <v>657</v>
      </c>
      <c r="C34" s="408">
        <v>112.51325</v>
      </c>
    </row>
    <row r="35" spans="2:3">
      <c r="B35" s="407" t="s">
        <v>658</v>
      </c>
      <c r="C35" s="408">
        <v>3380.1456720000001</v>
      </c>
    </row>
    <row r="36" spans="2:3">
      <c r="B36" s="407" t="s">
        <v>659</v>
      </c>
      <c r="C36" s="408">
        <v>416.35134599999998</v>
      </c>
    </row>
    <row r="37" spans="2:3">
      <c r="B37" s="723" t="s">
        <v>660</v>
      </c>
      <c r="C37" s="724">
        <v>45951.048903000003</v>
      </c>
    </row>
    <row r="38" spans="2:3">
      <c r="B38" s="409" t="s">
        <v>661</v>
      </c>
      <c r="C38" s="408">
        <v>25708.327825</v>
      </c>
    </row>
    <row r="39" spans="2:3">
      <c r="B39" s="409" t="s">
        <v>662</v>
      </c>
      <c r="C39" s="408">
        <v>12978.284817</v>
      </c>
    </row>
    <row r="40" spans="2:3">
      <c r="B40" s="409" t="s">
        <v>663</v>
      </c>
      <c r="C40" s="408">
        <v>20</v>
      </c>
    </row>
    <row r="41" spans="2:3">
      <c r="B41" s="409" t="s">
        <v>664</v>
      </c>
      <c r="C41" s="408">
        <v>822.05039299999999</v>
      </c>
    </row>
    <row r="42" spans="2:3">
      <c r="B42" s="409" t="s">
        <v>665</v>
      </c>
      <c r="C42" s="352">
        <v>5822.3858680000003</v>
      </c>
    </row>
    <row r="43" spans="2:3">
      <c r="B43" s="409" t="s">
        <v>666</v>
      </c>
      <c r="C43" s="408">
        <v>600</v>
      </c>
    </row>
    <row r="44" spans="2:3">
      <c r="B44" s="725" t="s">
        <v>667</v>
      </c>
      <c r="C44" s="724">
        <v>184836.13</v>
      </c>
    </row>
    <row r="45" spans="2:3">
      <c r="B45" s="725" t="s">
        <v>668</v>
      </c>
      <c r="C45" s="724">
        <v>223692.31142300001</v>
      </c>
    </row>
    <row r="46" spans="2:3">
      <c r="B46" s="407" t="s">
        <v>669</v>
      </c>
      <c r="C46" s="408">
        <v>40956.267552999998</v>
      </c>
    </row>
    <row r="47" spans="2:3">
      <c r="B47" s="407" t="s">
        <v>670</v>
      </c>
      <c r="C47" s="408">
        <v>166138.01763399999</v>
      </c>
    </row>
    <row r="48" spans="2:3">
      <c r="B48" s="407" t="s">
        <v>671</v>
      </c>
      <c r="C48" s="408">
        <v>1157.579031</v>
      </c>
    </row>
    <row r="49" spans="2:4">
      <c r="B49" s="407" t="s">
        <v>672</v>
      </c>
      <c r="C49" s="408">
        <v>15440.447205</v>
      </c>
    </row>
    <row r="50" spans="2:4">
      <c r="B50" s="723" t="s">
        <v>673</v>
      </c>
      <c r="C50" s="724">
        <v>265.815541</v>
      </c>
    </row>
    <row r="51" spans="2:4">
      <c r="B51" s="407" t="s">
        <v>674</v>
      </c>
      <c r="C51" s="408">
        <v>12.256271999999999</v>
      </c>
    </row>
    <row r="52" spans="2:4">
      <c r="B52" s="407" t="s">
        <v>675</v>
      </c>
      <c r="C52" s="408">
        <v>253.15222800000001</v>
      </c>
    </row>
    <row r="53" spans="2:4">
      <c r="B53" s="407" t="s">
        <v>676</v>
      </c>
      <c r="C53" s="408">
        <v>0.40704099999999999</v>
      </c>
    </row>
    <row r="54" spans="2:4" ht="15.75" thickBot="1">
      <c r="B54" s="410" t="s">
        <v>677</v>
      </c>
      <c r="C54" s="411">
        <f>C7-C30</f>
        <v>-111054.61557500006</v>
      </c>
    </row>
    <row r="55" spans="2:4" ht="15.75" thickBot="1">
      <c r="B55" s="3" t="s">
        <v>0</v>
      </c>
      <c r="C55" s="3" t="s">
        <v>629</v>
      </c>
    </row>
    <row r="56" spans="2:4">
      <c r="B56" s="4" t="s">
        <v>678</v>
      </c>
      <c r="C56" s="412">
        <v>89147.606192000007</v>
      </c>
    </row>
    <row r="57" spans="2:4">
      <c r="B57" s="723" t="s">
        <v>679</v>
      </c>
      <c r="C57" s="724">
        <v>0</v>
      </c>
    </row>
    <row r="58" spans="2:4">
      <c r="B58" s="407" t="s">
        <v>680</v>
      </c>
      <c r="C58" s="408">
        <v>0</v>
      </c>
      <c r="D58" s="352"/>
    </row>
    <row r="59" spans="2:4">
      <c r="B59" s="723" t="s">
        <v>681</v>
      </c>
      <c r="C59" s="724">
        <v>89147.606192000007</v>
      </c>
    </row>
    <row r="60" spans="2:4" ht="15.75" thickBot="1">
      <c r="B60" s="409" t="s">
        <v>682</v>
      </c>
      <c r="C60" s="408">
        <v>1831.6641930000001</v>
      </c>
    </row>
    <row r="61" spans="2:4">
      <c r="B61" s="4" t="s">
        <v>683</v>
      </c>
      <c r="C61" s="412">
        <f>C62+C65+C71+C75+C76+C80</f>
        <v>123157.955971</v>
      </c>
    </row>
    <row r="62" spans="2:4">
      <c r="B62" s="723" t="s">
        <v>684</v>
      </c>
      <c r="C62" s="724">
        <v>30479.010985000001</v>
      </c>
    </row>
    <row r="63" spans="2:4">
      <c r="B63" s="407" t="s">
        <v>685</v>
      </c>
      <c r="C63" s="408">
        <v>24454.683736999999</v>
      </c>
    </row>
    <row r="64" spans="2:4">
      <c r="B64" s="407" t="s">
        <v>686</v>
      </c>
      <c r="C64" s="408">
        <v>6024.3272479999996</v>
      </c>
    </row>
    <row r="65" spans="2:3">
      <c r="B65" s="723" t="s">
        <v>687</v>
      </c>
      <c r="C65" s="724">
        <v>44127.092095</v>
      </c>
    </row>
    <row r="66" spans="2:3">
      <c r="B66" s="407" t="s">
        <v>688</v>
      </c>
      <c r="C66" s="408">
        <v>21496.172959</v>
      </c>
    </row>
    <row r="67" spans="2:3">
      <c r="B67" s="407" t="s">
        <v>689</v>
      </c>
      <c r="C67" s="408">
        <v>20897.189292999999</v>
      </c>
    </row>
    <row r="68" spans="2:3">
      <c r="B68" s="407" t="s">
        <v>690</v>
      </c>
      <c r="C68" s="408">
        <v>217.824029</v>
      </c>
    </row>
    <row r="69" spans="2:3">
      <c r="B69" s="407" t="s">
        <v>691</v>
      </c>
      <c r="C69" s="408">
        <v>364.75153699999998</v>
      </c>
    </row>
    <row r="70" spans="2:3">
      <c r="B70" s="407" t="s">
        <v>692</v>
      </c>
      <c r="C70" s="408">
        <v>1151.1542770000001</v>
      </c>
    </row>
    <row r="71" spans="2:3">
      <c r="B71" s="723" t="s">
        <v>693</v>
      </c>
      <c r="C71" s="724">
        <v>15.70552</v>
      </c>
    </row>
    <row r="72" spans="2:3">
      <c r="B72" s="407" t="s">
        <v>694</v>
      </c>
      <c r="C72" s="408">
        <v>5.1855200000000004</v>
      </c>
    </row>
    <row r="73" spans="2:3" s="1" customFormat="1">
      <c r="B73" s="407" t="s">
        <v>1165</v>
      </c>
      <c r="C73" s="408">
        <v>1.1499999999999999</v>
      </c>
    </row>
    <row r="74" spans="2:3" s="1" customFormat="1">
      <c r="B74" s="407" t="s">
        <v>1166</v>
      </c>
      <c r="C74" s="408">
        <v>9.3699999999999992</v>
      </c>
    </row>
    <row r="75" spans="2:3">
      <c r="B75" s="723" t="s">
        <v>695</v>
      </c>
      <c r="C75" s="724">
        <v>1196.1647559999999</v>
      </c>
    </row>
    <row r="76" spans="2:3">
      <c r="B76" s="723" t="s">
        <v>696</v>
      </c>
      <c r="C76" s="724">
        <v>45893.698340000003</v>
      </c>
    </row>
    <row r="77" spans="2:3">
      <c r="B77" s="407" t="s">
        <v>697</v>
      </c>
      <c r="C77" s="408">
        <v>413.97203999999999</v>
      </c>
    </row>
    <row r="78" spans="2:3">
      <c r="B78" s="407" t="s">
        <v>698</v>
      </c>
      <c r="C78" s="408">
        <v>45408.194881000003</v>
      </c>
    </row>
    <row r="79" spans="2:3">
      <c r="B79" s="407" t="s">
        <v>699</v>
      </c>
      <c r="C79" s="408">
        <v>71.531419</v>
      </c>
    </row>
    <row r="80" spans="2:3">
      <c r="B80" s="723" t="s">
        <v>700</v>
      </c>
      <c r="C80" s="724">
        <v>1446.284275</v>
      </c>
    </row>
    <row r="81" spans="2:3">
      <c r="B81" s="407" t="s">
        <v>701</v>
      </c>
      <c r="C81" s="408">
        <v>1267.847984</v>
      </c>
    </row>
    <row r="82" spans="2:3">
      <c r="B82" s="407" t="s">
        <v>702</v>
      </c>
      <c r="C82" s="408">
        <v>178.43629100000001</v>
      </c>
    </row>
    <row r="83" spans="2:3" ht="15.75" thickBot="1">
      <c r="B83" s="410" t="s">
        <v>703</v>
      </c>
      <c r="C83" s="411">
        <f>C56-C61</f>
        <v>-34010.349778999996</v>
      </c>
    </row>
    <row r="84" spans="2:3" ht="15.75" thickBot="1">
      <c r="B84" s="410" t="s">
        <v>704</v>
      </c>
      <c r="C84" s="411">
        <v>746313.83555077098</v>
      </c>
    </row>
    <row r="85" spans="2:3" ht="15.75" thickBot="1">
      <c r="B85" s="410" t="s">
        <v>705</v>
      </c>
      <c r="C85" s="411">
        <v>891378.80090499995</v>
      </c>
    </row>
    <row r="86" spans="2:3" ht="15.75" thickBot="1">
      <c r="B86" s="410" t="s">
        <v>706</v>
      </c>
      <c r="C86" s="411">
        <f>(C84-(C85-C44))</f>
        <v>39771.16464577103</v>
      </c>
    </row>
    <row r="87" spans="2:3" ht="15.75" thickBot="1">
      <c r="B87" s="410" t="s">
        <v>707</v>
      </c>
      <c r="C87" s="411">
        <f>C84-C85</f>
        <v>-145064.96535422897</v>
      </c>
    </row>
    <row r="88" spans="2:3">
      <c r="B88" s="4" t="s">
        <v>708</v>
      </c>
      <c r="C88" s="412">
        <v>291528.48715300002</v>
      </c>
    </row>
    <row r="89" spans="2:3">
      <c r="B89" s="723" t="s">
        <v>709</v>
      </c>
      <c r="C89" s="726">
        <v>291528.48715300002</v>
      </c>
    </row>
    <row r="90" spans="2:3" ht="15.75" thickBot="1">
      <c r="B90" s="407" t="s">
        <v>710</v>
      </c>
      <c r="C90" s="352">
        <v>291528.48715300002</v>
      </c>
    </row>
    <row r="91" spans="2:3">
      <c r="B91" s="4" t="s">
        <v>711</v>
      </c>
      <c r="C91" s="412">
        <v>146463.52179900001</v>
      </c>
    </row>
    <row r="92" spans="2:3">
      <c r="B92" s="723" t="s">
        <v>712</v>
      </c>
      <c r="C92" s="726">
        <v>13000</v>
      </c>
    </row>
    <row r="93" spans="2:3">
      <c r="B93" s="407" t="s">
        <v>713</v>
      </c>
      <c r="C93" s="352">
        <v>13000</v>
      </c>
    </row>
    <row r="94" spans="2:3">
      <c r="B94" s="723" t="s">
        <v>714</v>
      </c>
      <c r="C94" s="726">
        <v>133463.52179900001</v>
      </c>
    </row>
    <row r="95" spans="2:3">
      <c r="B95" s="407" t="s">
        <v>715</v>
      </c>
      <c r="C95" s="352">
        <v>133463.52179900001</v>
      </c>
    </row>
    <row r="96" spans="2:3" ht="15.75" thickBot="1">
      <c r="B96" s="410" t="s">
        <v>716</v>
      </c>
      <c r="C96" s="411">
        <f>C88-C91</f>
        <v>145064.96535400001</v>
      </c>
    </row>
    <row r="97" spans="2:3">
      <c r="B97" s="426" t="s">
        <v>717</v>
      </c>
      <c r="C97" s="17"/>
    </row>
  </sheetData>
  <mergeCells count="3">
    <mergeCell ref="B3:C3"/>
    <mergeCell ref="B4:C4"/>
    <mergeCell ref="B5:C5"/>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38"/>
  <sheetViews>
    <sheetView showGridLines="0" workbookViewId="0">
      <selection activeCell="C28" sqref="C28"/>
    </sheetView>
  </sheetViews>
  <sheetFormatPr defaultColWidth="11.42578125" defaultRowHeight="15"/>
  <cols>
    <col min="2" max="2" width="82.7109375" bestFit="1" customWidth="1"/>
    <col min="3" max="3" width="13.85546875" customWidth="1"/>
    <col min="4" max="4" width="18" bestFit="1" customWidth="1"/>
    <col min="5" max="5" width="17.42578125" bestFit="1" customWidth="1"/>
  </cols>
  <sheetData>
    <row r="3" spans="2:5">
      <c r="B3" s="880" t="s">
        <v>974</v>
      </c>
      <c r="C3" s="880"/>
      <c r="D3" s="880"/>
      <c r="E3" s="880"/>
    </row>
    <row r="4" spans="2:5" ht="15.75" thickBot="1">
      <c r="B4" s="880" t="s">
        <v>555</v>
      </c>
      <c r="C4" s="880"/>
      <c r="D4" s="880"/>
      <c r="E4" s="880"/>
    </row>
    <row r="5" spans="2:5" ht="25.9" customHeight="1">
      <c r="B5" s="952" t="s">
        <v>216</v>
      </c>
      <c r="C5" s="952" t="s">
        <v>91</v>
      </c>
      <c r="D5" s="952" t="s">
        <v>21</v>
      </c>
      <c r="E5" s="952" t="s">
        <v>718</v>
      </c>
    </row>
    <row r="6" spans="2:5" ht="25.9" customHeight="1">
      <c r="B6" s="953"/>
      <c r="C6" s="953"/>
      <c r="D6" s="953"/>
      <c r="E6" s="953"/>
    </row>
    <row r="7" spans="2:5">
      <c r="B7" s="414" t="s">
        <v>719</v>
      </c>
      <c r="C7" s="415"/>
      <c r="D7" s="415"/>
      <c r="E7" s="415"/>
    </row>
    <row r="8" spans="2:5">
      <c r="B8" s="416" t="s">
        <v>2</v>
      </c>
      <c r="C8" s="417">
        <v>60435927737.040009</v>
      </c>
      <c r="D8" s="417">
        <v>98014445302</v>
      </c>
      <c r="E8" s="417">
        <v>89766582370</v>
      </c>
    </row>
    <row r="9" spans="2:5">
      <c r="B9" s="418" t="s">
        <v>3</v>
      </c>
      <c r="C9" s="419">
        <v>59918597631.980011</v>
      </c>
      <c r="D9" s="419">
        <v>94863309149</v>
      </c>
      <c r="E9" s="419">
        <v>87327279059</v>
      </c>
    </row>
    <row r="10" spans="2:5">
      <c r="B10" s="418" t="s">
        <v>15</v>
      </c>
      <c r="C10" s="419">
        <v>0</v>
      </c>
      <c r="D10" s="419">
        <v>1563320398</v>
      </c>
      <c r="E10" s="419">
        <v>1551339667</v>
      </c>
    </row>
    <row r="11" spans="2:5">
      <c r="B11" s="418" t="s">
        <v>720</v>
      </c>
      <c r="C11" s="419">
        <v>352058.88</v>
      </c>
      <c r="D11" s="419">
        <v>31658576</v>
      </c>
      <c r="E11" s="419">
        <v>30682659</v>
      </c>
    </row>
    <row r="12" spans="2:5">
      <c r="B12" s="418" t="s">
        <v>4</v>
      </c>
      <c r="C12" s="419">
        <v>482792488.33999962</v>
      </c>
      <c r="D12" s="419">
        <v>1303455332</v>
      </c>
      <c r="E12" s="419">
        <v>814550855</v>
      </c>
    </row>
    <row r="13" spans="2:5">
      <c r="B13" s="418" t="s">
        <v>5</v>
      </c>
      <c r="C13" s="419">
        <v>34185557.840000004</v>
      </c>
      <c r="D13" s="419">
        <v>252701847</v>
      </c>
      <c r="E13" s="419">
        <v>42730130</v>
      </c>
    </row>
    <row r="14" spans="2:5">
      <c r="B14" s="416" t="s">
        <v>6</v>
      </c>
      <c r="C14" s="417">
        <v>8678285677.909996</v>
      </c>
      <c r="D14" s="417">
        <v>19419118119</v>
      </c>
      <c r="E14" s="417">
        <v>32508443714</v>
      </c>
    </row>
    <row r="15" spans="2:5">
      <c r="B15" s="418" t="s">
        <v>7</v>
      </c>
      <c r="C15" s="419">
        <v>6861339358.8299952</v>
      </c>
      <c r="D15" s="419">
        <v>8176319497</v>
      </c>
      <c r="E15" s="419">
        <v>20940375381</v>
      </c>
    </row>
    <row r="16" spans="2:5">
      <c r="B16" s="418" t="s">
        <v>8</v>
      </c>
      <c r="C16" s="419">
        <v>1652455591.8299999</v>
      </c>
      <c r="D16" s="419">
        <v>8465992761</v>
      </c>
      <c r="E16" s="419">
        <v>7137202747</v>
      </c>
    </row>
    <row r="17" spans="2:5">
      <c r="B17" s="418" t="s">
        <v>9</v>
      </c>
      <c r="C17" s="419">
        <v>7133376.9000000004</v>
      </c>
      <c r="D17" s="419">
        <v>104537272</v>
      </c>
      <c r="E17" s="419">
        <v>29213827</v>
      </c>
    </row>
    <row r="18" spans="2:5">
      <c r="B18" s="418" t="s">
        <v>10</v>
      </c>
      <c r="C18" s="419">
        <v>117314531.10000001</v>
      </c>
      <c r="D18" s="419">
        <v>646425040</v>
      </c>
      <c r="E18" s="419">
        <v>316250400</v>
      </c>
    </row>
    <row r="19" spans="2:5">
      <c r="B19" s="418" t="s">
        <v>11</v>
      </c>
      <c r="C19" s="419">
        <v>40042819.25</v>
      </c>
      <c r="D19" s="419">
        <v>2010576281</v>
      </c>
      <c r="E19" s="419">
        <v>4070159091</v>
      </c>
    </row>
    <row r="20" spans="2:5">
      <c r="B20" s="418" t="s">
        <v>721</v>
      </c>
      <c r="C20" s="419">
        <v>0</v>
      </c>
      <c r="D20" s="419">
        <v>15267268</v>
      </c>
      <c r="E20" s="419">
        <v>15242268</v>
      </c>
    </row>
    <row r="21" spans="2:5">
      <c r="B21" s="414" t="s">
        <v>722</v>
      </c>
      <c r="C21" s="420">
        <f>C8+C14</f>
        <v>69114213414.950012</v>
      </c>
      <c r="D21" s="420">
        <f>D8+D14</f>
        <v>117433563421</v>
      </c>
      <c r="E21" s="420">
        <f>E8+E14</f>
        <v>122275026084</v>
      </c>
    </row>
    <row r="22" spans="2:5">
      <c r="B22" s="421" t="s">
        <v>723</v>
      </c>
      <c r="C22" s="422"/>
      <c r="D22" s="422"/>
      <c r="E22" s="422"/>
    </row>
    <row r="23" spans="2:5">
      <c r="B23" s="416" t="s">
        <v>2</v>
      </c>
      <c r="C23" s="417">
        <v>12070418322.759998</v>
      </c>
      <c r="D23" s="417">
        <v>46860178668</v>
      </c>
      <c r="E23" s="417">
        <v>56765034563</v>
      </c>
    </row>
    <row r="24" spans="2:5">
      <c r="B24" s="418" t="s">
        <v>3</v>
      </c>
      <c r="C24" s="419">
        <v>1608567164.9600003</v>
      </c>
      <c r="D24" s="419">
        <v>33811758163</v>
      </c>
      <c r="E24" s="419">
        <v>39299957947</v>
      </c>
    </row>
    <row r="25" spans="2:5">
      <c r="B25" s="418" t="s">
        <v>15</v>
      </c>
      <c r="C25" s="419">
        <v>18461291.400000002</v>
      </c>
      <c r="D25" s="419">
        <v>1824471831</v>
      </c>
      <c r="E25" s="419">
        <v>35821015</v>
      </c>
    </row>
    <row r="26" spans="2:5">
      <c r="B26" s="418" t="s">
        <v>4</v>
      </c>
      <c r="C26" s="419">
        <v>10443389866.4</v>
      </c>
      <c r="D26" s="419">
        <v>11223770911</v>
      </c>
      <c r="E26" s="419">
        <v>17428528801</v>
      </c>
    </row>
    <row r="27" spans="2:5">
      <c r="B27" s="418" t="s">
        <v>5</v>
      </c>
      <c r="C27" s="419">
        <v>0</v>
      </c>
      <c r="D27" s="419">
        <v>177763</v>
      </c>
      <c r="E27" s="419">
        <v>726800</v>
      </c>
    </row>
    <row r="28" spans="2:5">
      <c r="B28" s="416" t="s">
        <v>6</v>
      </c>
      <c r="C28" s="417">
        <f>SUM(C29:C33)</f>
        <v>99701776.140000015</v>
      </c>
      <c r="D28" s="417">
        <f>SUM(D29:D33)</f>
        <v>4841655431</v>
      </c>
      <c r="E28" s="417">
        <v>433968669</v>
      </c>
    </row>
    <row r="29" spans="2:5">
      <c r="B29" s="418" t="s">
        <v>8</v>
      </c>
      <c r="C29" s="419">
        <v>75801895.850000009</v>
      </c>
      <c r="D29" s="419">
        <v>433175920</v>
      </c>
      <c r="E29" s="419">
        <v>390065751</v>
      </c>
    </row>
    <row r="30" spans="2:5">
      <c r="B30" s="418" t="s">
        <v>9</v>
      </c>
      <c r="C30" s="419">
        <v>0</v>
      </c>
      <c r="D30" s="419">
        <v>0</v>
      </c>
      <c r="E30" s="419">
        <v>0</v>
      </c>
    </row>
    <row r="31" spans="2:5">
      <c r="B31" s="418" t="s">
        <v>10</v>
      </c>
      <c r="C31" s="419">
        <v>23899880.290000007</v>
      </c>
      <c r="D31" s="419">
        <v>76994059</v>
      </c>
      <c r="E31" s="419">
        <v>42402918</v>
      </c>
    </row>
    <row r="32" spans="2:5">
      <c r="B32" s="418" t="s">
        <v>11</v>
      </c>
      <c r="C32" s="419">
        <v>0</v>
      </c>
      <c r="D32" s="419">
        <v>2223000</v>
      </c>
      <c r="E32" s="419">
        <v>1500000</v>
      </c>
    </row>
    <row r="33" spans="2:5">
      <c r="B33" s="423" t="s">
        <v>721</v>
      </c>
      <c r="C33" s="424">
        <v>0</v>
      </c>
      <c r="D33" s="424">
        <v>4329262452</v>
      </c>
      <c r="E33" s="424">
        <v>0</v>
      </c>
    </row>
    <row r="34" spans="2:5" ht="15.75" thickBot="1">
      <c r="B34" s="414" t="s">
        <v>724</v>
      </c>
      <c r="C34" s="420">
        <f>C23+C28</f>
        <v>12170120098.899998</v>
      </c>
      <c r="D34" s="420">
        <f>D23+D28</f>
        <v>51701834099</v>
      </c>
      <c r="E34" s="420">
        <f>E23+E28</f>
        <v>57199003232</v>
      </c>
    </row>
    <row r="35" spans="2:5" ht="15.75" thickBot="1">
      <c r="B35" s="14" t="s">
        <v>725</v>
      </c>
      <c r="C35" s="425">
        <f>C21+C34</f>
        <v>81284333513.850006</v>
      </c>
      <c r="D35" s="425">
        <f>D21+D34</f>
        <v>169135397520</v>
      </c>
      <c r="E35" s="425">
        <f>E21+E34</f>
        <v>179474029316</v>
      </c>
    </row>
    <row r="36" spans="2:5">
      <c r="B36" s="426" t="s">
        <v>726</v>
      </c>
      <c r="C36" s="17"/>
      <c r="D36" s="17"/>
      <c r="E36" s="17"/>
    </row>
    <row r="37" spans="2:5">
      <c r="B37" s="17"/>
      <c r="C37" s="17"/>
      <c r="D37" s="17"/>
      <c r="E37" s="17"/>
    </row>
    <row r="38" spans="2:5">
      <c r="B38" s="17"/>
      <c r="C38" s="17"/>
      <c r="D38" s="17"/>
      <c r="E38" s="17"/>
    </row>
  </sheetData>
  <mergeCells count="6">
    <mergeCell ref="B5:B6"/>
    <mergeCell ref="C5:C6"/>
    <mergeCell ref="D5:D6"/>
    <mergeCell ref="E5:E6"/>
    <mergeCell ref="B3:E3"/>
    <mergeCell ref="B4:E4"/>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79"/>
  <sheetViews>
    <sheetView showGridLines="0" workbookViewId="0">
      <selection activeCell="C70" sqref="C70"/>
    </sheetView>
  </sheetViews>
  <sheetFormatPr defaultColWidth="11.42578125" defaultRowHeight="15"/>
  <cols>
    <col min="2" max="2" width="84.7109375" bestFit="1" customWidth="1"/>
    <col min="3" max="3" width="12.140625" customWidth="1"/>
    <col min="4" max="4" width="17.28515625" customWidth="1"/>
    <col min="5" max="5" width="17.42578125" bestFit="1" customWidth="1"/>
  </cols>
  <sheetData>
    <row r="2" spans="2:5">
      <c r="B2" s="880" t="s">
        <v>975</v>
      </c>
      <c r="C2" s="880"/>
      <c r="D2" s="880"/>
      <c r="E2" s="880"/>
    </row>
    <row r="3" spans="2:5" ht="15.75" thickBot="1">
      <c r="B3" s="880" t="s">
        <v>555</v>
      </c>
      <c r="C3" s="880"/>
      <c r="D3" s="880"/>
      <c r="E3" s="880"/>
    </row>
    <row r="4" spans="2:5" ht="28.15" customHeight="1">
      <c r="B4" s="952" t="s">
        <v>216</v>
      </c>
      <c r="C4" s="952" t="s">
        <v>91</v>
      </c>
      <c r="D4" s="952" t="s">
        <v>21</v>
      </c>
      <c r="E4" s="952" t="s">
        <v>718</v>
      </c>
    </row>
    <row r="5" spans="2:5" ht="28.15" customHeight="1">
      <c r="B5" s="953"/>
      <c r="C5" s="953"/>
      <c r="D5" s="953"/>
      <c r="E5" s="953"/>
    </row>
    <row r="6" spans="2:5">
      <c r="B6" s="414" t="s">
        <v>719</v>
      </c>
      <c r="C6" s="427"/>
      <c r="D6" s="428"/>
      <c r="E6" s="429"/>
    </row>
    <row r="7" spans="2:5" hidden="1">
      <c r="B7" s="430" t="s">
        <v>727</v>
      </c>
      <c r="C7" s="419">
        <v>303992538.17999995</v>
      </c>
      <c r="D7" s="431">
        <v>448455814</v>
      </c>
      <c r="E7" s="419">
        <v>448455814</v>
      </c>
    </row>
    <row r="8" spans="2:5" hidden="1">
      <c r="B8" s="430" t="s">
        <v>728</v>
      </c>
      <c r="C8" s="419">
        <v>52567374.150000013</v>
      </c>
      <c r="D8" s="431">
        <v>57181930</v>
      </c>
      <c r="E8" s="419">
        <v>55261154</v>
      </c>
    </row>
    <row r="9" spans="2:5" hidden="1">
      <c r="B9" s="430" t="s">
        <v>729</v>
      </c>
      <c r="C9" s="419">
        <v>0</v>
      </c>
      <c r="D9" s="431">
        <v>961760875</v>
      </c>
      <c r="E9" s="419">
        <v>882120030</v>
      </c>
    </row>
    <row r="10" spans="2:5" hidden="1">
      <c r="B10" s="430" t="s">
        <v>730</v>
      </c>
      <c r="C10" s="419">
        <v>0</v>
      </c>
      <c r="D10" s="431">
        <v>562097856</v>
      </c>
      <c r="E10" s="419">
        <v>561959298</v>
      </c>
    </row>
    <row r="11" spans="2:5" hidden="1">
      <c r="B11" s="430" t="s">
        <v>731</v>
      </c>
      <c r="C11" s="419">
        <v>198970780.04000002</v>
      </c>
      <c r="D11" s="431">
        <v>179615540</v>
      </c>
      <c r="E11" s="419">
        <v>179615540</v>
      </c>
    </row>
    <row r="12" spans="2:5" hidden="1">
      <c r="B12" s="430" t="s">
        <v>732</v>
      </c>
      <c r="C12" s="419">
        <v>1760048255.329998</v>
      </c>
      <c r="D12" s="431">
        <v>2098847363</v>
      </c>
      <c r="E12" s="419">
        <v>2108317326</v>
      </c>
    </row>
    <row r="13" spans="2:5" hidden="1">
      <c r="B13" s="430" t="s">
        <v>733</v>
      </c>
      <c r="C13" s="419">
        <v>46149252.32</v>
      </c>
      <c r="D13" s="431">
        <v>64929321</v>
      </c>
      <c r="E13" s="419">
        <v>64929321</v>
      </c>
    </row>
    <row r="14" spans="2:5" hidden="1">
      <c r="B14" s="432" t="s">
        <v>734</v>
      </c>
      <c r="C14" s="424">
        <v>7226058.5999999996</v>
      </c>
      <c r="D14" s="433">
        <v>20352056</v>
      </c>
      <c r="E14" s="424">
        <v>20352056</v>
      </c>
    </row>
    <row r="15" spans="2:5" hidden="1">
      <c r="B15" s="432" t="s">
        <v>735</v>
      </c>
      <c r="C15" s="424">
        <v>8487017038.0699997</v>
      </c>
      <c r="D15" s="433">
        <v>9541446341</v>
      </c>
      <c r="E15" s="424">
        <v>7731561024</v>
      </c>
    </row>
    <row r="16" spans="2:5" hidden="1">
      <c r="B16" s="432" t="s">
        <v>736</v>
      </c>
      <c r="C16" s="424">
        <v>78954119</v>
      </c>
      <c r="D16" s="433">
        <v>144144665</v>
      </c>
      <c r="E16" s="424">
        <v>144144665</v>
      </c>
    </row>
    <row r="17" spans="2:5" hidden="1">
      <c r="B17" s="432" t="s">
        <v>737</v>
      </c>
      <c r="C17" s="424">
        <v>121965146.06</v>
      </c>
      <c r="D17" s="433">
        <v>146039013</v>
      </c>
      <c r="E17" s="424">
        <v>138883315</v>
      </c>
    </row>
    <row r="18" spans="2:5" hidden="1">
      <c r="B18" s="432" t="s">
        <v>738</v>
      </c>
      <c r="C18" s="424">
        <v>0</v>
      </c>
      <c r="D18" s="433">
        <v>1364310753</v>
      </c>
      <c r="E18" s="424">
        <v>1482683854</v>
      </c>
    </row>
    <row r="19" spans="2:5" hidden="1">
      <c r="B19" s="432" t="s">
        <v>739</v>
      </c>
      <c r="C19" s="424">
        <v>606237671.3499999</v>
      </c>
      <c r="D19" s="433">
        <v>604073784</v>
      </c>
      <c r="E19" s="424">
        <v>604073784</v>
      </c>
    </row>
    <row r="20" spans="2:5" hidden="1">
      <c r="B20" s="432" t="s">
        <v>740</v>
      </c>
      <c r="C20" s="424">
        <v>0</v>
      </c>
      <c r="D20" s="433">
        <v>10400031888</v>
      </c>
      <c r="E20" s="424">
        <v>10097941619</v>
      </c>
    </row>
    <row r="21" spans="2:5" hidden="1">
      <c r="B21" s="432" t="s">
        <v>741</v>
      </c>
      <c r="C21" s="424">
        <v>86643831.409999996</v>
      </c>
      <c r="D21" s="433">
        <v>120342741</v>
      </c>
      <c r="E21" s="424">
        <v>120603805</v>
      </c>
    </row>
    <row r="22" spans="2:5" hidden="1">
      <c r="B22" s="432" t="s">
        <v>742</v>
      </c>
      <c r="C22" s="424">
        <v>961626357.70000017</v>
      </c>
      <c r="D22" s="433">
        <v>1788456475</v>
      </c>
      <c r="E22" s="424">
        <v>1826952337</v>
      </c>
    </row>
    <row r="23" spans="2:5" hidden="1">
      <c r="B23" s="432" t="s">
        <v>743</v>
      </c>
      <c r="C23" s="424">
        <v>264888124.32999998</v>
      </c>
      <c r="D23" s="433">
        <v>343954457</v>
      </c>
      <c r="E23" s="424">
        <v>353639457</v>
      </c>
    </row>
    <row r="24" spans="2:5" hidden="1">
      <c r="B24" s="432" t="s">
        <v>744</v>
      </c>
      <c r="C24" s="424">
        <v>60076377.98999998</v>
      </c>
      <c r="D24" s="433">
        <v>63932633</v>
      </c>
      <c r="E24" s="424">
        <v>61340923</v>
      </c>
    </row>
    <row r="25" spans="2:5" hidden="1">
      <c r="B25" s="432" t="s">
        <v>745</v>
      </c>
      <c r="C25" s="424">
        <v>84048827.63000001</v>
      </c>
      <c r="D25" s="433">
        <v>94174115</v>
      </c>
      <c r="E25" s="424">
        <v>93535893</v>
      </c>
    </row>
    <row r="26" spans="2:5" hidden="1">
      <c r="B26" s="432" t="s">
        <v>746</v>
      </c>
      <c r="C26" s="424">
        <v>384972787.7300002</v>
      </c>
      <c r="D26" s="433">
        <v>518334587</v>
      </c>
      <c r="E26" s="424">
        <v>523484587</v>
      </c>
    </row>
    <row r="27" spans="2:5" hidden="1">
      <c r="B27" s="432" t="s">
        <v>747</v>
      </c>
      <c r="C27" s="424">
        <v>358235119.31</v>
      </c>
      <c r="D27" s="433">
        <v>370637965</v>
      </c>
      <c r="E27" s="424">
        <v>368903703</v>
      </c>
    </row>
    <row r="28" spans="2:5" hidden="1">
      <c r="B28" s="432" t="s">
        <v>748</v>
      </c>
      <c r="C28" s="424">
        <v>17665017.709999997</v>
      </c>
      <c r="D28" s="433">
        <v>22119887</v>
      </c>
      <c r="E28" s="424">
        <v>22119887</v>
      </c>
    </row>
    <row r="29" spans="2:5" hidden="1">
      <c r="B29" s="432" t="s">
        <v>749</v>
      </c>
      <c r="C29" s="424">
        <v>164500724.60000002</v>
      </c>
      <c r="D29" s="433">
        <v>592523811</v>
      </c>
      <c r="E29" s="424">
        <v>565251696</v>
      </c>
    </row>
    <row r="30" spans="2:5" hidden="1">
      <c r="B30" s="432" t="s">
        <v>750</v>
      </c>
      <c r="C30" s="424">
        <v>493764321.57999986</v>
      </c>
      <c r="D30" s="433">
        <v>952379487</v>
      </c>
      <c r="E30" s="424">
        <v>968252301</v>
      </c>
    </row>
    <row r="31" spans="2:5" hidden="1">
      <c r="B31" s="432" t="s">
        <v>751</v>
      </c>
      <c r="C31" s="424">
        <v>312342411.63999999</v>
      </c>
      <c r="D31" s="433">
        <v>345000641</v>
      </c>
      <c r="E31" s="424">
        <v>349483373</v>
      </c>
    </row>
    <row r="32" spans="2:5" hidden="1">
      <c r="B32" s="432" t="s">
        <v>752</v>
      </c>
      <c r="C32" s="424">
        <v>0</v>
      </c>
      <c r="D32" s="433">
        <v>3054257730</v>
      </c>
      <c r="E32" s="424">
        <v>4465674848</v>
      </c>
    </row>
    <row r="33" spans="2:5" hidden="1">
      <c r="B33" s="430" t="s">
        <v>753</v>
      </c>
      <c r="C33" s="419">
        <v>229055145.69</v>
      </c>
      <c r="D33" s="431">
        <v>224758122</v>
      </c>
      <c r="E33" s="419">
        <v>274758122</v>
      </c>
    </row>
    <row r="34" spans="2:5" hidden="1">
      <c r="B34" s="430" t="s">
        <v>754</v>
      </c>
      <c r="C34" s="419">
        <v>205630271.01000005</v>
      </c>
      <c r="D34" s="431">
        <v>233209241</v>
      </c>
      <c r="E34" s="419">
        <v>233209241</v>
      </c>
    </row>
    <row r="35" spans="2:5" hidden="1">
      <c r="B35" s="430" t="s">
        <v>755</v>
      </c>
      <c r="C35" s="419">
        <v>13169713.790000001</v>
      </c>
      <c r="D35" s="431">
        <v>17661848</v>
      </c>
      <c r="E35" s="419">
        <v>19661848</v>
      </c>
    </row>
    <row r="36" spans="2:5" hidden="1">
      <c r="B36" s="430" t="s">
        <v>756</v>
      </c>
      <c r="C36" s="419">
        <v>193107410.4000001</v>
      </c>
      <c r="D36" s="431">
        <v>331745851</v>
      </c>
      <c r="E36" s="419">
        <v>293795133</v>
      </c>
    </row>
    <row r="37" spans="2:5" hidden="1">
      <c r="B37" s="430" t="s">
        <v>757</v>
      </c>
      <c r="C37" s="419">
        <v>989798763.61999977</v>
      </c>
      <c r="D37" s="431">
        <v>1139606441</v>
      </c>
      <c r="E37" s="419">
        <v>1352703441</v>
      </c>
    </row>
    <row r="38" spans="2:5" hidden="1">
      <c r="B38" s="430" t="s">
        <v>758</v>
      </c>
      <c r="C38" s="419">
        <v>62902010.130000032</v>
      </c>
      <c r="D38" s="431">
        <v>85852000</v>
      </c>
      <c r="E38" s="424">
        <v>0</v>
      </c>
    </row>
    <row r="39" spans="2:5" hidden="1">
      <c r="B39" s="430" t="s">
        <v>759</v>
      </c>
      <c r="C39" s="419">
        <v>148243342.66</v>
      </c>
      <c r="D39" s="431">
        <v>153586101</v>
      </c>
      <c r="E39" s="419">
        <v>158671257</v>
      </c>
    </row>
    <row r="40" spans="2:5" hidden="1">
      <c r="B40" s="430" t="s">
        <v>760</v>
      </c>
      <c r="C40" s="419">
        <v>0</v>
      </c>
      <c r="D40" s="431">
        <v>4284798891</v>
      </c>
      <c r="E40" s="419">
        <v>3577271422</v>
      </c>
    </row>
    <row r="41" spans="2:5" hidden="1">
      <c r="B41" s="430" t="s">
        <v>761</v>
      </c>
      <c r="C41" s="419">
        <v>0</v>
      </c>
      <c r="D41" s="431">
        <v>38590970</v>
      </c>
      <c r="E41" s="419">
        <v>38590970</v>
      </c>
    </row>
    <row r="42" spans="2:5" hidden="1">
      <c r="B42" s="430" t="s">
        <v>762</v>
      </c>
      <c r="C42" s="419">
        <v>3389433853.2600002</v>
      </c>
      <c r="D42" s="431">
        <v>6730389892</v>
      </c>
      <c r="E42" s="419">
        <v>6528104650</v>
      </c>
    </row>
    <row r="43" spans="2:5" hidden="1">
      <c r="B43" s="430" t="s">
        <v>763</v>
      </c>
      <c r="C43" s="419">
        <v>0</v>
      </c>
      <c r="D43" s="431">
        <v>8635141480</v>
      </c>
      <c r="E43" s="419">
        <v>7774354671</v>
      </c>
    </row>
    <row r="44" spans="2:5" hidden="1">
      <c r="B44" s="430" t="s">
        <v>764</v>
      </c>
      <c r="C44" s="419">
        <v>266890467.32000002</v>
      </c>
      <c r="D44" s="431">
        <v>264239385</v>
      </c>
      <c r="E44" s="419">
        <v>264239385</v>
      </c>
    </row>
    <row r="45" spans="2:5" hidden="1">
      <c r="B45" s="432" t="s">
        <v>765</v>
      </c>
      <c r="C45" s="424">
        <v>3958136171.3299994</v>
      </c>
      <c r="D45" s="433">
        <v>5234220000</v>
      </c>
      <c r="E45" s="424">
        <v>3362776950</v>
      </c>
    </row>
    <row r="46" spans="2:5" hidden="1">
      <c r="B46" s="430" t="s">
        <v>766</v>
      </c>
      <c r="C46" s="419">
        <v>125766315.55000001</v>
      </c>
      <c r="D46" s="431">
        <v>131379501</v>
      </c>
      <c r="E46" s="419">
        <v>161379501</v>
      </c>
    </row>
    <row r="47" spans="2:5" hidden="1">
      <c r="B47" s="430" t="s">
        <v>767</v>
      </c>
      <c r="C47" s="419">
        <v>25239255.539999995</v>
      </c>
      <c r="D47" s="431">
        <v>27622851</v>
      </c>
      <c r="E47" s="419">
        <v>27622851</v>
      </c>
    </row>
    <row r="48" spans="2:5" hidden="1">
      <c r="B48" s="430" t="s">
        <v>768</v>
      </c>
      <c r="C48" s="419">
        <v>67890971.579999983</v>
      </c>
      <c r="D48" s="431">
        <v>70081379</v>
      </c>
      <c r="E48" s="419">
        <v>70081379</v>
      </c>
    </row>
    <row r="49" spans="2:5" hidden="1">
      <c r="B49" s="430" t="s">
        <v>769</v>
      </c>
      <c r="C49" s="419">
        <v>152139275.24000004</v>
      </c>
      <c r="D49" s="431">
        <v>165632911</v>
      </c>
      <c r="E49" s="419">
        <v>167360446</v>
      </c>
    </row>
    <row r="50" spans="2:5" hidden="1">
      <c r="B50" s="430" t="s">
        <v>770</v>
      </c>
      <c r="C50" s="419">
        <v>513625124.21999985</v>
      </c>
      <c r="D50" s="431">
        <v>551669483</v>
      </c>
      <c r="E50" s="419">
        <v>551669483</v>
      </c>
    </row>
    <row r="51" spans="2:5" hidden="1">
      <c r="B51" s="434" t="s">
        <v>771</v>
      </c>
      <c r="C51" s="435">
        <v>237049743.64999998</v>
      </c>
      <c r="D51" s="436">
        <v>276231915</v>
      </c>
      <c r="E51" s="435">
        <v>275981915</v>
      </c>
    </row>
    <row r="52" spans="2:5">
      <c r="B52" s="430" t="s">
        <v>772</v>
      </c>
      <c r="C52" s="419">
        <v>127911311.39999998</v>
      </c>
      <c r="D52" s="431">
        <v>135648963</v>
      </c>
      <c r="E52" s="419">
        <v>135648963</v>
      </c>
    </row>
    <row r="53" spans="2:5">
      <c r="B53" s="430" t="s">
        <v>773</v>
      </c>
      <c r="C53" s="419">
        <v>246718463.53999996</v>
      </c>
      <c r="D53" s="431">
        <v>269000000</v>
      </c>
      <c r="E53" s="419">
        <v>275000000</v>
      </c>
    </row>
    <row r="54" spans="2:5">
      <c r="B54" s="430" t="s">
        <v>774</v>
      </c>
      <c r="C54" s="419">
        <v>109560540.83</v>
      </c>
      <c r="D54" s="431">
        <v>89127410</v>
      </c>
      <c r="E54" s="419">
        <v>86127410</v>
      </c>
    </row>
    <row r="55" spans="2:5">
      <c r="B55" s="430" t="s">
        <v>848</v>
      </c>
      <c r="C55" s="419">
        <v>0</v>
      </c>
      <c r="D55" s="431">
        <v>188156416</v>
      </c>
      <c r="E55" s="419">
        <v>209606416</v>
      </c>
    </row>
    <row r="56" spans="2:5">
      <c r="B56" s="430" t="s">
        <v>775</v>
      </c>
      <c r="C56" s="419">
        <v>256287864.26999998</v>
      </c>
      <c r="D56" s="431">
        <v>269237612</v>
      </c>
      <c r="E56" s="419">
        <v>179037612</v>
      </c>
    </row>
    <row r="57" spans="2:5">
      <c r="B57" s="430" t="s">
        <v>776</v>
      </c>
      <c r="C57" s="419">
        <v>218128242.26000002</v>
      </c>
      <c r="D57" s="431">
        <v>221263999</v>
      </c>
      <c r="E57" s="419">
        <v>218045399</v>
      </c>
    </row>
    <row r="58" spans="2:5">
      <c r="B58" s="430" t="s">
        <v>777</v>
      </c>
      <c r="C58" s="419">
        <v>64127700.339999989</v>
      </c>
      <c r="D58" s="431">
        <v>68021984</v>
      </c>
      <c r="E58" s="419">
        <v>64021984</v>
      </c>
    </row>
    <row r="59" spans="2:5">
      <c r="B59" s="430" t="s">
        <v>778</v>
      </c>
      <c r="C59" s="419">
        <v>11649939.560000001</v>
      </c>
      <c r="D59" s="431">
        <v>12104000</v>
      </c>
      <c r="E59" s="419">
        <v>12104000</v>
      </c>
    </row>
    <row r="60" spans="2:5">
      <c r="B60" s="430" t="s">
        <v>779</v>
      </c>
      <c r="C60" s="419">
        <v>52283069.280000009</v>
      </c>
      <c r="D60" s="431">
        <v>55500000</v>
      </c>
      <c r="E60" s="419">
        <v>55500000</v>
      </c>
    </row>
    <row r="61" spans="2:5">
      <c r="B61" s="432" t="s">
        <v>780</v>
      </c>
      <c r="C61" s="424">
        <v>40753089376.020012</v>
      </c>
      <c r="D61" s="433">
        <v>50411039495</v>
      </c>
      <c r="E61" s="424">
        <v>59481116473</v>
      </c>
    </row>
    <row r="62" spans="2:5">
      <c r="B62" s="430" t="s">
        <v>781</v>
      </c>
      <c r="C62" s="419">
        <v>76663948.599999979</v>
      </c>
      <c r="D62" s="431">
        <v>70370476</v>
      </c>
      <c r="E62" s="419">
        <v>70370476</v>
      </c>
    </row>
    <row r="63" spans="2:5">
      <c r="B63" s="430" t="s">
        <v>782</v>
      </c>
      <c r="C63" s="419">
        <v>1576515163.1500015</v>
      </c>
      <c r="D63" s="431">
        <v>1951118743</v>
      </c>
      <c r="E63" s="419">
        <v>1733518743</v>
      </c>
    </row>
    <row r="64" spans="2:5">
      <c r="B64" s="430" t="s">
        <v>783</v>
      </c>
      <c r="C64" s="419">
        <v>191307825.98000002</v>
      </c>
      <c r="D64" s="431">
        <v>237154333</v>
      </c>
      <c r="E64" s="419">
        <v>207154333</v>
      </c>
    </row>
    <row r="65" spans="2:5">
      <c r="B65" s="432" t="s">
        <v>784</v>
      </c>
      <c r="C65" s="424">
        <v>0</v>
      </c>
      <c r="D65" s="433">
        <v>0</v>
      </c>
      <c r="E65" s="424">
        <v>176000000</v>
      </c>
    </row>
    <row r="66" spans="2:5">
      <c r="B66" s="414" t="s">
        <v>722</v>
      </c>
      <c r="C66" s="420">
        <f t="shared" ref="C66:D66" si="0">SUM(C7:C65)</f>
        <v>69114213414.950012</v>
      </c>
      <c r="D66" s="437">
        <f t="shared" si="0"/>
        <v>117433563421</v>
      </c>
      <c r="E66" s="420">
        <f>SUM(E7:E65)</f>
        <v>122275026084</v>
      </c>
    </row>
    <row r="67" spans="2:5">
      <c r="B67" s="414" t="s">
        <v>785</v>
      </c>
      <c r="C67" s="420"/>
      <c r="D67" s="438"/>
      <c r="E67" s="439"/>
    </row>
    <row r="68" spans="2:5">
      <c r="B68" s="430" t="s">
        <v>786</v>
      </c>
      <c r="C68" s="419">
        <v>797314228.13999999</v>
      </c>
      <c r="D68" s="431">
        <v>11825458960</v>
      </c>
      <c r="E68" s="419">
        <v>0</v>
      </c>
    </row>
    <row r="69" spans="2:5">
      <c r="B69" s="430" t="s">
        <v>787</v>
      </c>
      <c r="C69" s="419">
        <v>232164357.13000003</v>
      </c>
      <c r="D69" s="431">
        <v>463452482</v>
      </c>
      <c r="E69" s="419">
        <v>464158249</v>
      </c>
    </row>
    <row r="70" spans="2:5">
      <c r="B70" s="430" t="s">
        <v>788</v>
      </c>
      <c r="C70" s="419">
        <v>0</v>
      </c>
      <c r="D70" s="431">
        <v>419906600</v>
      </c>
      <c r="E70" s="419">
        <v>440500000</v>
      </c>
    </row>
    <row r="71" spans="2:5">
      <c r="B71" s="430" t="s">
        <v>789</v>
      </c>
      <c r="C71" s="419">
        <v>0</v>
      </c>
      <c r="D71" s="431">
        <v>740000000</v>
      </c>
      <c r="E71" s="419">
        <v>670766000</v>
      </c>
    </row>
    <row r="72" spans="2:5">
      <c r="B72" s="432" t="s">
        <v>790</v>
      </c>
      <c r="C72" s="424">
        <v>11140641513.629999</v>
      </c>
      <c r="D72" s="433">
        <v>11887643152</v>
      </c>
      <c r="E72" s="424">
        <v>17620580489</v>
      </c>
    </row>
    <row r="73" spans="2:5">
      <c r="B73" s="432" t="s">
        <v>791</v>
      </c>
      <c r="C73" s="424">
        <v>0</v>
      </c>
      <c r="D73" s="433">
        <v>26365372905</v>
      </c>
      <c r="E73" s="424">
        <v>35983682839</v>
      </c>
    </row>
    <row r="74" spans="2:5">
      <c r="B74" s="430" t="s">
        <v>792</v>
      </c>
      <c r="C74" s="419">
        <v>0</v>
      </c>
      <c r="D74" s="431">
        <v>0</v>
      </c>
      <c r="E74" s="419">
        <v>478099657</v>
      </c>
    </row>
    <row r="75" spans="2:5">
      <c r="B75" s="430" t="s">
        <v>793</v>
      </c>
      <c r="C75" s="419">
        <v>0</v>
      </c>
      <c r="D75" s="431">
        <v>0</v>
      </c>
      <c r="E75" s="419">
        <v>1034743998</v>
      </c>
    </row>
    <row r="76" spans="2:5">
      <c r="B76" s="430" t="s">
        <v>794</v>
      </c>
      <c r="C76" s="419">
        <v>0</v>
      </c>
      <c r="D76" s="431">
        <v>0</v>
      </c>
      <c r="E76" s="419">
        <v>506472000</v>
      </c>
    </row>
    <row r="77" spans="2:5" ht="15.75" thickBot="1">
      <c r="B77" s="414" t="s">
        <v>724</v>
      </c>
      <c r="C77" s="420">
        <f t="shared" ref="C77:D77" si="1">SUM(C68:C76)</f>
        <v>12170120098.9</v>
      </c>
      <c r="D77" s="437">
        <f t="shared" si="1"/>
        <v>51701834099</v>
      </c>
      <c r="E77" s="420">
        <f>SUM(E68:E76)</f>
        <v>57199003232</v>
      </c>
    </row>
    <row r="78" spans="2:5" ht="15.75" thickBot="1">
      <c r="B78" s="14" t="s">
        <v>725</v>
      </c>
      <c r="C78" s="425">
        <f t="shared" ref="C78:D78" si="2">C77+C66</f>
        <v>81284333513.850006</v>
      </c>
      <c r="D78" s="425">
        <f t="shared" si="2"/>
        <v>169135397520</v>
      </c>
      <c r="E78" s="425">
        <f>E77+E66</f>
        <v>179474029316</v>
      </c>
    </row>
    <row r="79" spans="2:5">
      <c r="B79" s="426" t="s">
        <v>726</v>
      </c>
      <c r="C79" s="17"/>
      <c r="D79" s="17"/>
      <c r="E79" s="17"/>
    </row>
  </sheetData>
  <mergeCells count="6">
    <mergeCell ref="B4:B5"/>
    <mergeCell ref="C4:C5"/>
    <mergeCell ref="D4:D5"/>
    <mergeCell ref="E4:E5"/>
    <mergeCell ref="B2:E2"/>
    <mergeCell ref="B3:E3"/>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46"/>
  <sheetViews>
    <sheetView showGridLines="0" showRuler="0" topLeftCell="A4" zoomScaleNormal="100" workbookViewId="0">
      <selection activeCell="B17" sqref="B17"/>
    </sheetView>
  </sheetViews>
  <sheetFormatPr defaultColWidth="11.42578125" defaultRowHeight="15"/>
  <cols>
    <col min="2" max="2" width="82.7109375" bestFit="1" customWidth="1"/>
    <col min="3" max="3" width="14.5703125" customWidth="1"/>
    <col min="4" max="4" width="20.85546875" bestFit="1" customWidth="1"/>
    <col min="5" max="5" width="19.42578125" bestFit="1" customWidth="1"/>
  </cols>
  <sheetData>
    <row r="3" spans="2:5">
      <c r="B3" s="965" t="s">
        <v>976</v>
      </c>
      <c r="C3" s="965"/>
      <c r="D3" s="965"/>
      <c r="E3" s="965"/>
    </row>
    <row r="4" spans="2:5">
      <c r="B4" s="965" t="s">
        <v>800</v>
      </c>
      <c r="C4" s="965"/>
      <c r="D4" s="965"/>
      <c r="E4" s="965"/>
    </row>
    <row r="5" spans="2:5">
      <c r="B5" s="960" t="s">
        <v>0</v>
      </c>
      <c r="C5" s="962" t="s">
        <v>91</v>
      </c>
      <c r="D5" s="962" t="s">
        <v>21</v>
      </c>
      <c r="E5" s="963" t="s">
        <v>718</v>
      </c>
    </row>
    <row r="6" spans="2:5" ht="27.6" customHeight="1">
      <c r="B6" s="961"/>
      <c r="C6" s="953"/>
      <c r="D6" s="953"/>
      <c r="E6" s="964"/>
    </row>
    <row r="7" spans="2:5">
      <c r="B7" s="440" t="s">
        <v>719</v>
      </c>
      <c r="C7" s="427"/>
      <c r="D7" s="427"/>
      <c r="E7" s="441"/>
    </row>
    <row r="8" spans="2:5">
      <c r="B8" s="442" t="s">
        <v>63</v>
      </c>
      <c r="C8" s="443">
        <v>5291726618.0000029</v>
      </c>
      <c r="D8" s="443">
        <v>17421150582</v>
      </c>
      <c r="E8" s="443">
        <v>16462148652</v>
      </c>
    </row>
    <row r="9" spans="2:5">
      <c r="B9" s="430" t="s">
        <v>68</v>
      </c>
      <c r="C9" s="444">
        <v>4575463574.7800026</v>
      </c>
      <c r="D9" s="444">
        <v>16576531559</v>
      </c>
      <c r="E9" s="444">
        <v>15627238629</v>
      </c>
    </row>
    <row r="10" spans="2:5">
      <c r="B10" s="430" t="s">
        <v>69</v>
      </c>
      <c r="C10" s="444">
        <v>3667138.96</v>
      </c>
      <c r="D10" s="444">
        <v>37834000</v>
      </c>
      <c r="E10" s="444">
        <v>13375000</v>
      </c>
    </row>
    <row r="11" spans="2:5">
      <c r="B11" s="430" t="s">
        <v>70</v>
      </c>
      <c r="C11" s="444">
        <v>198970780.03999999</v>
      </c>
      <c r="D11" s="444">
        <v>253615540</v>
      </c>
      <c r="E11" s="444">
        <v>224615540</v>
      </c>
    </row>
    <row r="12" spans="2:5">
      <c r="B12" s="430" t="s">
        <v>71</v>
      </c>
      <c r="C12" s="444">
        <v>513625124.21999985</v>
      </c>
      <c r="D12" s="444">
        <v>553169483</v>
      </c>
      <c r="E12" s="444">
        <v>596919483</v>
      </c>
    </row>
    <row r="13" spans="2:5">
      <c r="B13" s="442" t="s">
        <v>64</v>
      </c>
      <c r="C13" s="443">
        <f>SUM(C14:C21)</f>
        <v>20632015792.280006</v>
      </c>
      <c r="D13" s="443">
        <v>27695965474</v>
      </c>
      <c r="E13" s="443">
        <v>24120447098</v>
      </c>
    </row>
    <row r="14" spans="2:5">
      <c r="B14" s="430" t="s">
        <v>795</v>
      </c>
      <c r="C14" s="444">
        <v>1952225604.99</v>
      </c>
      <c r="D14" s="444">
        <v>2375241459</v>
      </c>
      <c r="E14" s="444">
        <v>2408627276</v>
      </c>
    </row>
    <row r="15" spans="2:5">
      <c r="B15" s="430" t="s">
        <v>72</v>
      </c>
      <c r="C15" s="444">
        <f>3147420089.62+21618506.52</f>
        <v>3169038596.1399999</v>
      </c>
      <c r="D15" s="444">
        <v>3856798737</v>
      </c>
      <c r="E15" s="444">
        <v>3933152170</v>
      </c>
    </row>
    <row r="16" spans="2:5">
      <c r="B16" s="430" t="s">
        <v>73</v>
      </c>
      <c r="C16" s="444">
        <v>8487017038.0699997</v>
      </c>
      <c r="D16" s="444">
        <v>9541446341</v>
      </c>
      <c r="E16" s="444">
        <v>7731561024</v>
      </c>
    </row>
    <row r="17" spans="2:5">
      <c r="B17" s="430" t="s">
        <v>796</v>
      </c>
      <c r="C17" s="444">
        <v>658265046.18000019</v>
      </c>
      <c r="D17" s="444">
        <v>1525436076</v>
      </c>
      <c r="E17" s="444">
        <v>1517628525</v>
      </c>
    </row>
    <row r="18" spans="2:5">
      <c r="B18" s="430" t="s">
        <v>75</v>
      </c>
      <c r="C18" s="444">
        <v>5263873167.0900049</v>
      </c>
      <c r="D18" s="444">
        <v>7873877374</v>
      </c>
      <c r="E18" s="444">
        <v>5955505723</v>
      </c>
    </row>
    <row r="19" spans="2:5">
      <c r="B19" s="430" t="s">
        <v>797</v>
      </c>
      <c r="C19" s="444">
        <v>953352997.15000021</v>
      </c>
      <c r="D19" s="444">
        <v>1765505602</v>
      </c>
      <c r="E19" s="444">
        <v>1811227339</v>
      </c>
    </row>
    <row r="20" spans="2:5">
      <c r="B20" s="430" t="s">
        <v>76</v>
      </c>
      <c r="C20" s="444">
        <v>0</v>
      </c>
      <c r="D20" s="444">
        <v>604073784</v>
      </c>
      <c r="E20" s="444">
        <v>604073784</v>
      </c>
    </row>
    <row r="21" spans="2:5">
      <c r="B21" s="430" t="s">
        <v>77</v>
      </c>
      <c r="C21" s="444">
        <v>148243342.66000003</v>
      </c>
      <c r="D21" s="444">
        <v>153586101</v>
      </c>
      <c r="E21" s="444">
        <v>158671257</v>
      </c>
    </row>
    <row r="22" spans="2:5">
      <c r="B22" s="442" t="s">
        <v>65</v>
      </c>
      <c r="C22" s="443">
        <v>313504291.43999994</v>
      </c>
      <c r="D22" s="443">
        <v>887044327</v>
      </c>
      <c r="E22" s="443">
        <v>874195071</v>
      </c>
    </row>
    <row r="23" spans="2:5">
      <c r="B23" s="430" t="s">
        <v>798</v>
      </c>
      <c r="C23" s="444">
        <v>11649939.560000001</v>
      </c>
      <c r="D23" s="444">
        <v>12104000</v>
      </c>
      <c r="E23" s="444">
        <v>12104000</v>
      </c>
    </row>
    <row r="24" spans="2:5">
      <c r="B24" s="430" t="s">
        <v>799</v>
      </c>
      <c r="C24" s="444">
        <v>301854351.88</v>
      </c>
      <c r="D24" s="444">
        <v>874940327</v>
      </c>
      <c r="E24" s="444">
        <v>862091071</v>
      </c>
    </row>
    <row r="25" spans="2:5">
      <c r="B25" s="442" t="s">
        <v>66</v>
      </c>
      <c r="C25" s="443">
        <v>42895648145.750023</v>
      </c>
      <c r="D25" s="443">
        <v>71407144462</v>
      </c>
      <c r="E25" s="443">
        <v>80795976687</v>
      </c>
    </row>
    <row r="26" spans="2:5">
      <c r="B26" s="430" t="s">
        <v>78</v>
      </c>
      <c r="C26" s="444">
        <v>86180177.599999994</v>
      </c>
      <c r="D26" s="444">
        <v>3130905451</v>
      </c>
      <c r="E26" s="444">
        <v>4624171569</v>
      </c>
    </row>
    <row r="27" spans="2:5">
      <c r="B27" s="430" t="s">
        <v>79</v>
      </c>
      <c r="C27" s="444">
        <v>40805659750.170021</v>
      </c>
      <c r="D27" s="444">
        <v>51030319281</v>
      </c>
      <c r="E27" s="444">
        <v>60098336925</v>
      </c>
    </row>
    <row r="28" spans="2:5">
      <c r="B28" s="430" t="s">
        <v>80</v>
      </c>
      <c r="C28" s="444">
        <v>425502903.96999997</v>
      </c>
      <c r="D28" s="444">
        <v>487412897</v>
      </c>
      <c r="E28" s="444">
        <v>487623630</v>
      </c>
    </row>
    <row r="29" spans="2:5">
      <c r="B29" s="430" t="s">
        <v>81</v>
      </c>
      <c r="C29" s="444">
        <v>1038615</v>
      </c>
      <c r="D29" s="444">
        <v>14907337425</v>
      </c>
      <c r="E29" s="444">
        <v>13854094937</v>
      </c>
    </row>
    <row r="30" spans="2:5">
      <c r="B30" s="430" t="s">
        <v>82</v>
      </c>
      <c r="C30" s="444">
        <v>1577266699.0099988</v>
      </c>
      <c r="D30" s="444">
        <v>1851169408</v>
      </c>
      <c r="E30" s="444">
        <v>1731749626</v>
      </c>
    </row>
    <row r="31" spans="2:5">
      <c r="B31" s="442" t="s">
        <v>67</v>
      </c>
      <c r="C31" s="443">
        <v>0</v>
      </c>
      <c r="D31" s="443">
        <v>22258576</v>
      </c>
      <c r="E31" s="443">
        <v>22258576</v>
      </c>
    </row>
    <row r="32" spans="2:5">
      <c r="B32" s="430" t="s">
        <v>83</v>
      </c>
      <c r="C32" s="444">
        <v>0</v>
      </c>
      <c r="D32" s="444">
        <v>22258576</v>
      </c>
      <c r="E32" s="444">
        <v>22258576</v>
      </c>
    </row>
    <row r="33" spans="2:5">
      <c r="B33" s="414" t="s">
        <v>722</v>
      </c>
      <c r="C33" s="445">
        <f t="shared" ref="C33:D33" si="0">C8+C13+C22+C25+C31</f>
        <v>69132894847.470032</v>
      </c>
      <c r="D33" s="445">
        <f t="shared" si="0"/>
        <v>117433563421</v>
      </c>
      <c r="E33" s="445">
        <f>E8+E13+E22+E25+E31</f>
        <v>122275026084</v>
      </c>
    </row>
    <row r="34" spans="2:5">
      <c r="B34" s="440" t="s">
        <v>723</v>
      </c>
      <c r="C34" s="445"/>
      <c r="D34" s="445"/>
      <c r="E34" s="446"/>
    </row>
    <row r="35" spans="2:5">
      <c r="B35" s="442" t="s">
        <v>63</v>
      </c>
      <c r="C35" s="443">
        <v>1208099.04</v>
      </c>
      <c r="D35" s="443">
        <v>6142663</v>
      </c>
      <c r="E35" s="443">
        <v>4017000</v>
      </c>
    </row>
    <row r="36" spans="2:5">
      <c r="B36" s="430" t="s">
        <v>69</v>
      </c>
      <c r="C36" s="444">
        <v>1208099.04</v>
      </c>
      <c r="D36" s="444">
        <v>6142663</v>
      </c>
      <c r="E36" s="444">
        <v>4017000</v>
      </c>
    </row>
    <row r="37" spans="2:5">
      <c r="B37" s="442" t="s">
        <v>64</v>
      </c>
      <c r="C37" s="443">
        <v>0</v>
      </c>
      <c r="D37" s="443">
        <v>2760000</v>
      </c>
      <c r="E37" s="443">
        <v>1560000</v>
      </c>
    </row>
    <row r="38" spans="2:5">
      <c r="B38" s="430" t="s">
        <v>795</v>
      </c>
      <c r="C38" s="444">
        <v>0</v>
      </c>
      <c r="D38" s="444">
        <v>2760000</v>
      </c>
      <c r="E38" s="444">
        <v>1560000</v>
      </c>
    </row>
    <row r="39" spans="2:5">
      <c r="B39" s="442" t="s">
        <v>66</v>
      </c>
      <c r="C39" s="443">
        <v>12168911999.859997</v>
      </c>
      <c r="D39" s="443">
        <v>51692931436</v>
      </c>
      <c r="E39" s="443">
        <v>57193426232</v>
      </c>
    </row>
    <row r="40" spans="2:5">
      <c r="B40" s="430" t="s">
        <v>79</v>
      </c>
      <c r="C40" s="444">
        <v>499936663.08000004</v>
      </c>
      <c r="D40" s="444">
        <v>4823083475</v>
      </c>
      <c r="E40" s="444">
        <v>3390608</v>
      </c>
    </row>
    <row r="41" spans="2:5">
      <c r="B41" s="430" t="s">
        <v>80</v>
      </c>
      <c r="C41" s="444">
        <v>0</v>
      </c>
      <c r="D41" s="444">
        <v>152478</v>
      </c>
      <c r="E41" s="444">
        <v>2500000</v>
      </c>
    </row>
    <row r="42" spans="2:5">
      <c r="B42" s="430" t="s">
        <v>81</v>
      </c>
      <c r="C42" s="444">
        <v>0</v>
      </c>
      <c r="D42" s="444">
        <v>9022753</v>
      </c>
      <c r="E42" s="444">
        <v>3700000</v>
      </c>
    </row>
    <row r="43" spans="2:5">
      <c r="B43" s="430" t="s">
        <v>82</v>
      </c>
      <c r="C43" s="444">
        <v>11668975336.779997</v>
      </c>
      <c r="D43" s="444">
        <v>46860672730</v>
      </c>
      <c r="E43" s="444">
        <v>57183835624</v>
      </c>
    </row>
    <row r="44" spans="2:5" ht="15.75" thickBot="1">
      <c r="B44" s="414" t="s">
        <v>724</v>
      </c>
      <c r="C44" s="445">
        <f>C35+C37+C39</f>
        <v>12170120098.899998</v>
      </c>
      <c r="D44" s="445">
        <f t="shared" ref="D44" si="1">D35+D37+D39</f>
        <v>51701834099</v>
      </c>
      <c r="E44" s="445">
        <f>E35+E37+E39</f>
        <v>57199003232</v>
      </c>
    </row>
    <row r="45" spans="2:5">
      <c r="B45" s="447" t="s">
        <v>725</v>
      </c>
      <c r="C45" s="448">
        <f>C33+C44</f>
        <v>81303014946.370026</v>
      </c>
      <c r="D45" s="448">
        <f t="shared" ref="D45" si="2">D33+D44</f>
        <v>169135397520</v>
      </c>
      <c r="E45" s="449">
        <f>E33+E44</f>
        <v>179474029316</v>
      </c>
    </row>
    <row r="46" spans="2:5">
      <c r="B46" s="426" t="s">
        <v>726</v>
      </c>
    </row>
  </sheetData>
  <mergeCells count="6">
    <mergeCell ref="B5:B6"/>
    <mergeCell ref="C5:C6"/>
    <mergeCell ref="D5:D6"/>
    <mergeCell ref="E5:E6"/>
    <mergeCell ref="B3:E3"/>
    <mergeCell ref="B4:E4"/>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3"/>
  <sheetViews>
    <sheetView showGridLines="0" workbookViewId="0">
      <selection activeCell="F3" sqref="F3"/>
    </sheetView>
  </sheetViews>
  <sheetFormatPr defaultColWidth="11.42578125" defaultRowHeight="15"/>
  <cols>
    <col min="2" max="2" width="31" bestFit="1" customWidth="1"/>
    <col min="3" max="3" width="21.5703125" customWidth="1"/>
    <col min="4" max="4" width="11.5703125" bestFit="1" customWidth="1"/>
    <col min="6" max="6" width="26.85546875" bestFit="1" customWidth="1"/>
    <col min="7" max="7" width="10.7109375" bestFit="1" customWidth="1"/>
  </cols>
  <sheetData>
    <row r="2" spans="1:7" ht="30">
      <c r="A2" s="48" t="s">
        <v>801</v>
      </c>
      <c r="B2" s="856" t="s">
        <v>977</v>
      </c>
      <c r="C2" s="856"/>
      <c r="D2" s="856"/>
    </row>
    <row r="3" spans="1:7" ht="15.75" thickBot="1">
      <c r="B3" s="848" t="s">
        <v>555</v>
      </c>
      <c r="C3" s="848"/>
      <c r="D3" s="848"/>
      <c r="F3" s="721" t="s">
        <v>1182</v>
      </c>
      <c r="G3" s="722">
        <v>4902249357532.7988</v>
      </c>
    </row>
    <row r="4" spans="1:7" ht="15.75" thickBot="1">
      <c r="B4" s="969" t="s">
        <v>802</v>
      </c>
      <c r="C4" s="969"/>
      <c r="D4" s="969"/>
    </row>
    <row r="5" spans="1:7">
      <c r="B5" s="966" t="s">
        <v>0</v>
      </c>
      <c r="C5" s="952" t="s">
        <v>718</v>
      </c>
      <c r="D5" s="966" t="s">
        <v>349</v>
      </c>
    </row>
    <row r="6" spans="1:7">
      <c r="B6" s="967"/>
      <c r="C6" s="953"/>
      <c r="D6" s="968"/>
    </row>
    <row r="7" spans="1:7" ht="15.75" thickBot="1">
      <c r="B7" s="968"/>
      <c r="C7" s="450" t="s">
        <v>353</v>
      </c>
      <c r="D7" s="450" t="s">
        <v>803</v>
      </c>
    </row>
    <row r="8" spans="1:7" ht="15.75" thickBot="1">
      <c r="B8" s="451" t="s">
        <v>361</v>
      </c>
      <c r="C8" s="452">
        <f>C9+C10</f>
        <v>123742520362</v>
      </c>
      <c r="D8" s="453">
        <f>C8/G3</f>
        <v>2.5241988184843592E-2</v>
      </c>
    </row>
    <row r="9" spans="1:7">
      <c r="B9" s="454" t="s">
        <v>362</v>
      </c>
      <c r="C9" s="455">
        <v>111828986472</v>
      </c>
      <c r="D9" s="456">
        <f>C9/G3</f>
        <v>2.2811770335624305E-2</v>
      </c>
    </row>
    <row r="10" spans="1:7" ht="15.75" thickBot="1">
      <c r="B10" s="454" t="s">
        <v>363</v>
      </c>
      <c r="C10" s="455">
        <v>11913533890</v>
      </c>
      <c r="D10" s="456">
        <f>C10/G3</f>
        <v>2.4302178492192892E-3</v>
      </c>
      <c r="F10" s="180"/>
    </row>
    <row r="11" spans="1:7" ht="15.75" thickBot="1">
      <c r="B11" s="451" t="s">
        <v>364</v>
      </c>
      <c r="C11" s="452">
        <v>122275026084</v>
      </c>
      <c r="D11" s="453">
        <f>C11/G3</f>
        <v>2.4942636974619035E-2</v>
      </c>
    </row>
    <row r="12" spans="1:7">
      <c r="B12" s="454" t="s">
        <v>365</v>
      </c>
      <c r="C12" s="455">
        <v>89766582370</v>
      </c>
      <c r="D12" s="456">
        <f>C12/G3</f>
        <v>1.8311304836434856E-2</v>
      </c>
    </row>
    <row r="13" spans="1:7">
      <c r="B13" s="457" t="s">
        <v>366</v>
      </c>
      <c r="C13" s="455">
        <v>30682659</v>
      </c>
      <c r="D13" s="456">
        <f>C13/G3</f>
        <v>6.2588939815664435E-6</v>
      </c>
    </row>
    <row r="14" spans="1:7" ht="15.75" thickBot="1">
      <c r="B14" s="454" t="s">
        <v>367</v>
      </c>
      <c r="C14" s="455">
        <v>32508443714</v>
      </c>
      <c r="D14" s="456">
        <f>C14/G3</f>
        <v>6.6313321381841804E-3</v>
      </c>
    </row>
    <row r="15" spans="1:7" ht="15.75" thickBot="1">
      <c r="B15" s="451" t="s">
        <v>368</v>
      </c>
      <c r="C15" s="452"/>
      <c r="D15" s="453"/>
    </row>
    <row r="16" spans="1:7">
      <c r="B16" s="458" t="s">
        <v>369</v>
      </c>
      <c r="C16" s="459">
        <f>C8-(C11-C13)</f>
        <v>1498176937</v>
      </c>
      <c r="D16" s="460">
        <f>C16/G3</f>
        <v>3.0561010420612338E-4</v>
      </c>
    </row>
    <row r="17" spans="2:4">
      <c r="B17" s="458" t="s">
        <v>370</v>
      </c>
      <c r="C17" s="459">
        <f>C9-C12</f>
        <v>22062404102</v>
      </c>
      <c r="D17" s="460">
        <f>C17/G3</f>
        <v>4.500465499189448E-3</v>
      </c>
    </row>
    <row r="18" spans="2:4" ht="15.75" thickBot="1">
      <c r="B18" s="458" t="s">
        <v>371</v>
      </c>
      <c r="C18" s="459">
        <f>C10-C14</f>
        <v>-20594909824</v>
      </c>
      <c r="D18" s="460">
        <f>C18/G3</f>
        <v>-4.2011142889648917E-3</v>
      </c>
    </row>
    <row r="19" spans="2:4" ht="15.75" thickBot="1">
      <c r="B19" s="14" t="s">
        <v>372</v>
      </c>
      <c r="C19" s="461">
        <f>C8-C11</f>
        <v>1467494278</v>
      </c>
      <c r="D19" s="462">
        <f>C19/G3</f>
        <v>2.9935121022455695E-4</v>
      </c>
    </row>
    <row r="20" spans="2:4" ht="15.75" thickBot="1">
      <c r="B20" s="451" t="s">
        <v>373</v>
      </c>
      <c r="C20" s="452">
        <v>1000000000</v>
      </c>
      <c r="D20" s="453">
        <f>C20/G3</f>
        <v>2.0398799144384598E-4</v>
      </c>
    </row>
    <row r="21" spans="2:4" ht="15.75" thickBot="1">
      <c r="B21" s="451" t="s">
        <v>374</v>
      </c>
      <c r="C21" s="452">
        <v>2467494278</v>
      </c>
      <c r="D21" s="453">
        <f>C21/G3</f>
        <v>5.033392016684029E-4</v>
      </c>
    </row>
    <row r="22" spans="2:4" ht="15.75" thickBot="1">
      <c r="B22" s="14" t="s">
        <v>375</v>
      </c>
      <c r="C22" s="15">
        <f>C20-C21</f>
        <v>-1467494278</v>
      </c>
      <c r="D22" s="462">
        <f>C22/G3</f>
        <v>-2.9935121022455695E-4</v>
      </c>
    </row>
    <row r="23" spans="2:4" ht="15.75" thickBot="1">
      <c r="B23" s="970"/>
      <c r="C23" s="970"/>
      <c r="D23" s="970"/>
    </row>
    <row r="24" spans="2:4">
      <c r="B24" s="969" t="s">
        <v>804</v>
      </c>
      <c r="C24" s="969"/>
      <c r="D24" s="969"/>
    </row>
    <row r="25" spans="2:4" ht="25.15" customHeight="1">
      <c r="B25" s="966" t="s">
        <v>0</v>
      </c>
      <c r="C25" s="966" t="s">
        <v>341</v>
      </c>
      <c r="D25" s="966" t="s">
        <v>349</v>
      </c>
    </row>
    <row r="26" spans="2:4" ht="25.15" customHeight="1">
      <c r="B26" s="967"/>
      <c r="C26" s="968"/>
      <c r="D26" s="968"/>
    </row>
    <row r="27" spans="2:4" ht="15.75" thickBot="1">
      <c r="B27" s="968"/>
      <c r="C27" s="450" t="s">
        <v>353</v>
      </c>
      <c r="D27" s="450" t="s">
        <v>803</v>
      </c>
    </row>
    <row r="28" spans="2:4" ht="15.75" thickBot="1">
      <c r="B28" s="451" t="s">
        <v>361</v>
      </c>
      <c r="C28" s="452">
        <f>C29+C30</f>
        <v>57782502261</v>
      </c>
      <c r="D28" s="453">
        <f>C28/G3</f>
        <v>1.1786936576820879E-2</v>
      </c>
    </row>
    <row r="29" spans="2:4">
      <c r="B29" s="454" t="s">
        <v>362</v>
      </c>
      <c r="C29" s="455">
        <v>57767738499</v>
      </c>
      <c r="D29" s="456">
        <f>C29/G3</f>
        <v>1.1783924946664344E-2</v>
      </c>
    </row>
    <row r="30" spans="2:4" ht="15.75" thickBot="1">
      <c r="B30" s="454" t="s">
        <v>363</v>
      </c>
      <c r="C30" s="455">
        <v>14763762</v>
      </c>
      <c r="D30" s="456">
        <f>C30/G3</f>
        <v>3.0116301565349782E-6</v>
      </c>
    </row>
    <row r="31" spans="2:4" ht="15.75" thickBot="1">
      <c r="B31" s="451" t="s">
        <v>364</v>
      </c>
      <c r="C31" s="452">
        <f>C32+C34</f>
        <v>57199003232</v>
      </c>
      <c r="D31" s="453">
        <f>C31/G3</f>
        <v>1.1667909781885734E-2</v>
      </c>
    </row>
    <row r="32" spans="2:4">
      <c r="B32" s="454" t="s">
        <v>365</v>
      </c>
      <c r="C32" s="455">
        <v>56765034563</v>
      </c>
      <c r="D32" s="456">
        <f>C32/G3</f>
        <v>1.1579385384746866E-2</v>
      </c>
    </row>
    <row r="33" spans="2:4">
      <c r="B33" s="457" t="s">
        <v>366</v>
      </c>
      <c r="C33" s="455">
        <v>0</v>
      </c>
      <c r="D33" s="456">
        <f>C33/G3</f>
        <v>0</v>
      </c>
    </row>
    <row r="34" spans="2:4" ht="15.75" thickBot="1">
      <c r="B34" s="454" t="s">
        <v>367</v>
      </c>
      <c r="C34" s="455">
        <v>433968669</v>
      </c>
      <c r="D34" s="456">
        <f>C34/G3</f>
        <v>8.852439713886923E-5</v>
      </c>
    </row>
    <row r="35" spans="2:4" ht="15.75" thickBot="1">
      <c r="B35" s="451" t="s">
        <v>368</v>
      </c>
      <c r="C35" s="452"/>
      <c r="D35" s="453">
        <v>0</v>
      </c>
    </row>
    <row r="36" spans="2:4">
      <c r="B36" s="458" t="s">
        <v>369</v>
      </c>
      <c r="C36" s="459">
        <f>C28-(C31-C33)</f>
        <v>583499029</v>
      </c>
      <c r="D36" s="460">
        <v>1.2997726006917773E-4</v>
      </c>
    </row>
    <row r="37" spans="2:4">
      <c r="B37" s="458" t="s">
        <v>370</v>
      </c>
      <c r="C37" s="459">
        <f>C29-C32</f>
        <v>1002703936</v>
      </c>
      <c r="D37" s="460">
        <v>2.2335720161388673E-4</v>
      </c>
    </row>
    <row r="38" spans="2:4" ht="15.75" thickBot="1">
      <c r="B38" s="458" t="s">
        <v>371</v>
      </c>
      <c r="C38" s="459">
        <f>C30-C34</f>
        <v>-419204907</v>
      </c>
      <c r="D38" s="460">
        <v>-9.3379941544708995E-5</v>
      </c>
    </row>
    <row r="39" spans="2:4" ht="15.75" thickBot="1">
      <c r="B39" s="14" t="s">
        <v>372</v>
      </c>
      <c r="C39" s="461">
        <f>C28-C31</f>
        <v>583499029</v>
      </c>
      <c r="D39" s="462">
        <v>1.2997726006917773E-4</v>
      </c>
    </row>
    <row r="40" spans="2:4" ht="15.75" thickBot="1">
      <c r="B40" s="451" t="s">
        <v>373</v>
      </c>
      <c r="C40" s="452"/>
      <c r="D40" s="453">
        <v>0</v>
      </c>
    </row>
    <row r="41" spans="2:4" ht="15.75" thickBot="1">
      <c r="B41" s="451" t="s">
        <v>374</v>
      </c>
      <c r="C41" s="452">
        <v>583499029</v>
      </c>
      <c r="D41" s="453">
        <v>1.2997726006917773E-4</v>
      </c>
    </row>
    <row r="42" spans="2:4" ht="15.75" thickBot="1">
      <c r="B42" s="14" t="s">
        <v>375</v>
      </c>
      <c r="C42" s="15">
        <f>C40-C41</f>
        <v>-583499029</v>
      </c>
      <c r="D42" s="462">
        <v>-1.2997726006917773E-4</v>
      </c>
    </row>
    <row r="43" spans="2:4">
      <c r="B43" s="150" t="s">
        <v>726</v>
      </c>
    </row>
  </sheetData>
  <mergeCells count="11">
    <mergeCell ref="B25:B27"/>
    <mergeCell ref="C25:C26"/>
    <mergeCell ref="D25:D26"/>
    <mergeCell ref="B2:D2"/>
    <mergeCell ref="B3:D3"/>
    <mergeCell ref="B4:D4"/>
    <mergeCell ref="B5:B7"/>
    <mergeCell ref="C5:C6"/>
    <mergeCell ref="D5:D6"/>
    <mergeCell ref="B23:D23"/>
    <mergeCell ref="B24:D24"/>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5"/>
  <sheetViews>
    <sheetView showGridLines="0" workbookViewId="0">
      <selection activeCell="E13" sqref="E13"/>
    </sheetView>
  </sheetViews>
  <sheetFormatPr defaultColWidth="11.42578125" defaultRowHeight="15"/>
  <cols>
    <col min="2" max="2" width="17.28515625" customWidth="1"/>
    <col min="3" max="3" width="42.85546875" bestFit="1" customWidth="1"/>
    <col min="4" max="4" width="13.5703125" customWidth="1"/>
    <col min="5" max="5" width="22.28515625" customWidth="1"/>
    <col min="6" max="6" width="20.42578125" bestFit="1" customWidth="1"/>
    <col min="7" max="7" width="20.7109375" customWidth="1"/>
  </cols>
  <sheetData>
    <row r="3" spans="2:7">
      <c r="B3" s="975" t="s">
        <v>978</v>
      </c>
      <c r="C3" s="976"/>
      <c r="D3" s="976"/>
      <c r="E3" s="976"/>
      <c r="F3" s="976"/>
      <c r="G3" s="976"/>
    </row>
    <row r="4" spans="2:7">
      <c r="B4" s="977" t="s">
        <v>433</v>
      </c>
      <c r="C4" s="977"/>
      <c r="D4" s="977"/>
      <c r="E4" s="977"/>
      <c r="F4" s="977"/>
      <c r="G4" s="977"/>
    </row>
    <row r="5" spans="2:7">
      <c r="B5" s="978" t="s">
        <v>875</v>
      </c>
      <c r="C5" s="978"/>
      <c r="D5" s="978"/>
      <c r="E5" s="978"/>
      <c r="F5" s="978"/>
      <c r="G5" s="978"/>
    </row>
    <row r="6" spans="2:7">
      <c r="B6" s="979" t="s">
        <v>805</v>
      </c>
      <c r="C6" s="980" t="s">
        <v>806</v>
      </c>
      <c r="D6" s="981" t="s">
        <v>807</v>
      </c>
      <c r="E6" s="982"/>
      <c r="F6" s="983"/>
      <c r="G6" s="984" t="s">
        <v>808</v>
      </c>
    </row>
    <row r="7" spans="2:7" ht="51">
      <c r="B7" s="979"/>
      <c r="C7" s="980"/>
      <c r="D7" s="463" t="s">
        <v>809</v>
      </c>
      <c r="E7" s="463" t="s">
        <v>810</v>
      </c>
      <c r="F7" s="463" t="s">
        <v>811</v>
      </c>
      <c r="G7" s="985"/>
    </row>
    <row r="8" spans="2:7">
      <c r="B8" s="971" t="s">
        <v>812</v>
      </c>
      <c r="C8" s="464" t="s">
        <v>809</v>
      </c>
      <c r="D8" s="465">
        <v>0</v>
      </c>
      <c r="E8" s="466">
        <v>83863.101460000005</v>
      </c>
      <c r="F8" s="466">
        <v>17880.927079000001</v>
      </c>
      <c r="G8" s="467">
        <v>101744.02853900001</v>
      </c>
    </row>
    <row r="9" spans="2:7" ht="25.5">
      <c r="B9" s="971"/>
      <c r="C9" s="468" t="s">
        <v>813</v>
      </c>
      <c r="D9" s="469">
        <v>0</v>
      </c>
      <c r="E9" s="466">
        <v>0</v>
      </c>
      <c r="F9" s="470">
        <v>0</v>
      </c>
      <c r="G9" s="467">
        <v>0</v>
      </c>
    </row>
    <row r="10" spans="2:7">
      <c r="B10" s="972"/>
      <c r="C10" s="471" t="s">
        <v>811</v>
      </c>
      <c r="D10" s="472">
        <v>0</v>
      </c>
      <c r="E10" s="473">
        <v>0</v>
      </c>
      <c r="F10" s="473">
        <v>17065.749337000001</v>
      </c>
      <c r="G10" s="474">
        <v>17065.749337000001</v>
      </c>
    </row>
    <row r="11" spans="2:7">
      <c r="B11" s="971" t="s">
        <v>814</v>
      </c>
      <c r="C11" s="464" t="s">
        <v>809</v>
      </c>
      <c r="D11" s="469">
        <v>0</v>
      </c>
      <c r="E11" s="466">
        <v>5749.1650600000003</v>
      </c>
      <c r="F11" s="470">
        <v>0</v>
      </c>
      <c r="G11" s="467">
        <v>5749.1650600000003</v>
      </c>
    </row>
    <row r="12" spans="2:7" ht="25.5">
      <c r="B12" s="971"/>
      <c r="C12" s="468" t="s">
        <v>815</v>
      </c>
      <c r="D12" s="469">
        <v>0</v>
      </c>
      <c r="E12" s="470">
        <v>0</v>
      </c>
      <c r="F12" s="470">
        <v>0</v>
      </c>
      <c r="G12" s="467">
        <v>0</v>
      </c>
    </row>
    <row r="13" spans="2:7">
      <c r="B13" s="971"/>
      <c r="C13" s="468" t="s">
        <v>811</v>
      </c>
      <c r="D13" s="469">
        <v>0</v>
      </c>
      <c r="E13" s="470">
        <v>0</v>
      </c>
      <c r="F13" s="470">
        <v>0</v>
      </c>
      <c r="G13" s="467">
        <v>0</v>
      </c>
    </row>
    <row r="14" spans="2:7">
      <c r="B14" s="973" t="s">
        <v>816</v>
      </c>
      <c r="C14" s="974"/>
      <c r="D14" s="475">
        <f>+D9+D12</f>
        <v>0</v>
      </c>
      <c r="E14" s="476">
        <v>89612.266520000005</v>
      </c>
      <c r="F14" s="476">
        <v>34946.676416000002</v>
      </c>
      <c r="G14" s="476">
        <v>124558.94293600001</v>
      </c>
    </row>
    <row r="15" spans="2:7">
      <c r="B15" s="17" t="s">
        <v>726</v>
      </c>
      <c r="C15" s="17"/>
      <c r="D15" s="33"/>
      <c r="E15" s="33"/>
      <c r="F15" s="33"/>
      <c r="G15" s="33"/>
    </row>
  </sheetData>
  <mergeCells count="10">
    <mergeCell ref="B8:B10"/>
    <mergeCell ref="B11:B13"/>
    <mergeCell ref="B14:C14"/>
    <mergeCell ref="B3:G3"/>
    <mergeCell ref="B4:G4"/>
    <mergeCell ref="B5:G5"/>
    <mergeCell ref="B6:B7"/>
    <mergeCell ref="C6:C7"/>
    <mergeCell ref="D6:F6"/>
    <mergeCell ref="G6:G7"/>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showGridLines="0" workbookViewId="0">
      <selection activeCell="E13" sqref="E13"/>
    </sheetView>
  </sheetViews>
  <sheetFormatPr defaultColWidth="11.42578125" defaultRowHeight="15"/>
  <cols>
    <col min="2" max="2" width="30.5703125" customWidth="1"/>
    <col min="3" max="3" width="33.28515625" customWidth="1"/>
    <col min="4" max="4" width="17.28515625" bestFit="1" customWidth="1"/>
    <col min="5" max="5" width="32.28515625" customWidth="1"/>
    <col min="6" max="6" width="20.85546875" bestFit="1" customWidth="1"/>
    <col min="7" max="7" width="16" customWidth="1"/>
  </cols>
  <sheetData>
    <row r="2" spans="2:7">
      <c r="B2" s="975" t="s">
        <v>979</v>
      </c>
      <c r="C2" s="976"/>
      <c r="D2" s="976"/>
      <c r="E2" s="976"/>
      <c r="F2" s="976"/>
      <c r="G2" s="976"/>
    </row>
    <row r="3" spans="2:7">
      <c r="B3" s="977" t="s">
        <v>433</v>
      </c>
      <c r="C3" s="977"/>
      <c r="D3" s="977"/>
      <c r="E3" s="977"/>
      <c r="F3" s="977"/>
      <c r="G3" s="977"/>
    </row>
    <row r="4" spans="2:7">
      <c r="B4" s="978" t="s">
        <v>615</v>
      </c>
      <c r="C4" s="978"/>
      <c r="D4" s="978"/>
      <c r="E4" s="978"/>
      <c r="F4" s="978"/>
      <c r="G4" s="978"/>
    </row>
    <row r="5" spans="2:7">
      <c r="B5" s="477"/>
      <c r="C5" s="477"/>
      <c r="D5" s="477"/>
      <c r="E5" s="477"/>
      <c r="F5" s="477"/>
      <c r="G5" s="477"/>
    </row>
    <row r="6" spans="2:7">
      <c r="B6" s="979" t="s">
        <v>805</v>
      </c>
      <c r="C6" s="979" t="s">
        <v>806</v>
      </c>
      <c r="D6" s="981" t="s">
        <v>807</v>
      </c>
      <c r="E6" s="982"/>
      <c r="F6" s="983"/>
      <c r="G6" s="986" t="s">
        <v>808</v>
      </c>
    </row>
    <row r="7" spans="2:7" ht="38.25">
      <c r="B7" s="979"/>
      <c r="C7" s="979"/>
      <c r="D7" s="463" t="s">
        <v>809</v>
      </c>
      <c r="E7" s="463" t="s">
        <v>810</v>
      </c>
      <c r="F7" s="463" t="s">
        <v>811</v>
      </c>
      <c r="G7" s="979"/>
    </row>
    <row r="8" spans="2:7">
      <c r="B8" s="971" t="s">
        <v>817</v>
      </c>
      <c r="C8" s="464" t="s">
        <v>809</v>
      </c>
      <c r="D8" s="465">
        <v>0</v>
      </c>
      <c r="E8" s="466">
        <v>1000</v>
      </c>
      <c r="F8" s="466">
        <v>0</v>
      </c>
      <c r="G8" s="467">
        <f>+E8</f>
        <v>1000</v>
      </c>
    </row>
    <row r="9" spans="2:7" ht="25.5">
      <c r="B9" s="971"/>
      <c r="C9" s="468" t="s">
        <v>821</v>
      </c>
      <c r="D9" s="469">
        <v>0</v>
      </c>
      <c r="E9" s="466">
        <v>0</v>
      </c>
      <c r="F9" s="470">
        <v>0</v>
      </c>
      <c r="G9" s="467">
        <v>0</v>
      </c>
    </row>
    <row r="10" spans="2:7" ht="25.5">
      <c r="B10" s="972"/>
      <c r="C10" s="471" t="s">
        <v>811</v>
      </c>
      <c r="D10" s="472">
        <v>0</v>
      </c>
      <c r="E10" s="473">
        <v>0</v>
      </c>
      <c r="F10" s="473">
        <v>0</v>
      </c>
      <c r="G10" s="474">
        <v>0</v>
      </c>
    </row>
    <row r="11" spans="2:7">
      <c r="B11" s="987" t="s">
        <v>818</v>
      </c>
      <c r="C11" s="988"/>
      <c r="D11" s="475">
        <v>0</v>
      </c>
      <c r="E11" s="476">
        <f>SUM(E8:E10)</f>
        <v>1000</v>
      </c>
      <c r="F11" s="476">
        <v>0</v>
      </c>
      <c r="G11" s="476">
        <v>0</v>
      </c>
    </row>
    <row r="12" spans="2:7">
      <c r="B12" s="971" t="s">
        <v>819</v>
      </c>
      <c r="C12" s="464" t="s">
        <v>809</v>
      </c>
      <c r="D12" s="469">
        <v>0</v>
      </c>
      <c r="E12" s="466">
        <v>-1000</v>
      </c>
      <c r="F12" s="470">
        <v>0</v>
      </c>
      <c r="G12" s="467">
        <f>+E12</f>
        <v>-1000</v>
      </c>
    </row>
    <row r="13" spans="2:7" ht="25.5">
      <c r="B13" s="971"/>
      <c r="C13" s="468" t="s">
        <v>821</v>
      </c>
      <c r="D13" s="469">
        <v>0</v>
      </c>
      <c r="E13" s="470">
        <v>0</v>
      </c>
      <c r="F13" s="470">
        <v>0</v>
      </c>
      <c r="G13" s="467">
        <v>0</v>
      </c>
    </row>
    <row r="14" spans="2:7" ht="25.5">
      <c r="B14" s="971"/>
      <c r="C14" s="468" t="s">
        <v>811</v>
      </c>
      <c r="D14" s="469">
        <v>0</v>
      </c>
      <c r="E14" s="470">
        <v>0</v>
      </c>
      <c r="F14" s="470">
        <v>0</v>
      </c>
      <c r="G14" s="467">
        <v>0</v>
      </c>
    </row>
    <row r="15" spans="2:7">
      <c r="B15" s="989" t="s">
        <v>820</v>
      </c>
      <c r="C15" s="990"/>
      <c r="D15" s="475">
        <v>0</v>
      </c>
      <c r="E15" s="476">
        <f>SUM(E12:E14)</f>
        <v>-1000</v>
      </c>
      <c r="F15" s="476">
        <v>0</v>
      </c>
      <c r="G15" s="476">
        <v>0</v>
      </c>
    </row>
    <row r="16" spans="2:7">
      <c r="B16" s="991" t="s">
        <v>816</v>
      </c>
      <c r="C16" s="992"/>
      <c r="D16" s="475">
        <v>0</v>
      </c>
      <c r="E16" s="475">
        <f>E11+E15</f>
        <v>0</v>
      </c>
      <c r="F16" s="475">
        <f t="shared" ref="F16" si="0">+G9+F13</f>
        <v>0</v>
      </c>
      <c r="G16" s="475">
        <f>+E16</f>
        <v>0</v>
      </c>
    </row>
    <row r="17" spans="2:2">
      <c r="B17" s="17" t="s">
        <v>726</v>
      </c>
    </row>
  </sheetData>
  <mergeCells count="12">
    <mergeCell ref="B8:B10"/>
    <mergeCell ref="B11:C11"/>
    <mergeCell ref="B12:B14"/>
    <mergeCell ref="B15:C15"/>
    <mergeCell ref="B16:C16"/>
    <mergeCell ref="B2:G2"/>
    <mergeCell ref="B3:G3"/>
    <mergeCell ref="B4:G4"/>
    <mergeCell ref="B6:B7"/>
    <mergeCell ref="C6:C7"/>
    <mergeCell ref="D6:F6"/>
    <mergeCell ref="G6:G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29"/>
  <sheetViews>
    <sheetView showGridLines="0" workbookViewId="0">
      <selection activeCell="C20" sqref="C20"/>
    </sheetView>
  </sheetViews>
  <sheetFormatPr defaultColWidth="11.5703125" defaultRowHeight="15"/>
  <cols>
    <col min="1" max="1" width="11.5703125" style="1"/>
    <col min="2" max="2" width="47.42578125" style="1" customWidth="1"/>
    <col min="3" max="4" width="13.5703125" style="1" customWidth="1"/>
    <col min="5" max="5" width="13.42578125" style="1" customWidth="1"/>
    <col min="6" max="16384" width="11.5703125" style="1"/>
  </cols>
  <sheetData>
    <row r="3" spans="2:14" ht="33" customHeight="1">
      <c r="B3" s="784" t="s">
        <v>121</v>
      </c>
      <c r="C3" s="784"/>
      <c r="D3" s="784"/>
      <c r="E3" s="49"/>
      <c r="F3" s="49"/>
      <c r="G3" s="49"/>
      <c r="H3" s="49"/>
      <c r="I3" s="49"/>
      <c r="J3" s="49"/>
      <c r="K3" s="49"/>
      <c r="L3" s="49"/>
      <c r="M3" s="49"/>
      <c r="N3" s="49"/>
    </row>
    <row r="4" spans="2:14" ht="15.75">
      <c r="B4" s="779" t="s">
        <v>108</v>
      </c>
      <c r="C4" s="779"/>
      <c r="D4" s="779"/>
      <c r="E4" s="49"/>
      <c r="F4" s="49"/>
      <c r="G4" s="49"/>
      <c r="H4" s="49"/>
      <c r="I4" s="49"/>
      <c r="J4" s="49"/>
      <c r="K4" s="49"/>
      <c r="L4" s="49"/>
      <c r="M4" s="49"/>
      <c r="N4" s="49"/>
    </row>
    <row r="5" spans="2:14">
      <c r="B5" s="780" t="s">
        <v>114</v>
      </c>
      <c r="C5" s="780"/>
      <c r="D5" s="780"/>
      <c r="E5" s="50"/>
      <c r="F5" s="50"/>
      <c r="G5" s="50"/>
      <c r="H5" s="50"/>
      <c r="I5" s="50"/>
      <c r="J5" s="50"/>
      <c r="K5" s="50"/>
      <c r="L5" s="50"/>
      <c r="M5" s="50"/>
      <c r="N5" s="50"/>
    </row>
    <row r="7" spans="2:14" ht="28.5" customHeight="1">
      <c r="B7" s="785" t="s">
        <v>109</v>
      </c>
      <c r="C7" s="787" t="s">
        <v>122</v>
      </c>
      <c r="D7" s="787"/>
    </row>
    <row r="8" spans="2:14" ht="21" customHeight="1">
      <c r="B8" s="786"/>
      <c r="C8" s="51">
        <v>2019</v>
      </c>
      <c r="D8" s="51">
        <v>2020</v>
      </c>
    </row>
    <row r="9" spans="2:14" ht="15.75">
      <c r="B9" s="52" t="s">
        <v>123</v>
      </c>
      <c r="C9" s="53">
        <v>3.5</v>
      </c>
      <c r="D9" s="53">
        <v>4.5</v>
      </c>
    </row>
    <row r="10" spans="2:14" ht="15.75">
      <c r="B10" s="54" t="s">
        <v>124</v>
      </c>
      <c r="C10" s="55">
        <v>5.2</v>
      </c>
      <c r="D10" s="55">
        <v>-15.6</v>
      </c>
    </row>
    <row r="11" spans="2:14" ht="15.75">
      <c r="B11" s="56" t="s">
        <v>125</v>
      </c>
      <c r="C11" s="55">
        <v>1.8</v>
      </c>
      <c r="D11" s="55">
        <v>-5.5</v>
      </c>
    </row>
    <row r="12" spans="2:14" ht="15.75">
      <c r="B12" s="56" t="s">
        <v>126</v>
      </c>
      <c r="C12" s="55">
        <v>-1.2</v>
      </c>
      <c r="D12" s="55">
        <v>-9.6</v>
      </c>
    </row>
    <row r="13" spans="2:14" ht="15.75">
      <c r="B13" s="56" t="s">
        <v>127</v>
      </c>
      <c r="C13" s="55">
        <v>8.9</v>
      </c>
      <c r="D13" s="55">
        <v>-19.5</v>
      </c>
    </row>
    <row r="14" spans="2:14" ht="15.75">
      <c r="B14" s="57" t="s">
        <v>128</v>
      </c>
      <c r="C14" s="55">
        <v>4.5999999999999996</v>
      </c>
      <c r="D14" s="55">
        <v>-6.7</v>
      </c>
    </row>
    <row r="15" spans="2:14" ht="15.75">
      <c r="B15" s="58" t="s">
        <v>129</v>
      </c>
      <c r="C15" s="55">
        <v>8.3000000000000007</v>
      </c>
      <c r="D15" s="55">
        <v>1.5</v>
      </c>
    </row>
    <row r="16" spans="2:14" ht="15.75">
      <c r="B16" s="59" t="s">
        <v>103</v>
      </c>
      <c r="C16" s="55">
        <v>2</v>
      </c>
      <c r="D16" s="55">
        <v>-3.1</v>
      </c>
    </row>
    <row r="17" spans="2:4" ht="15.75">
      <c r="B17" s="60" t="s">
        <v>130</v>
      </c>
      <c r="C17" s="55">
        <v>4.0999999999999996</v>
      </c>
      <c r="D17" s="55">
        <v>-43.3</v>
      </c>
    </row>
    <row r="18" spans="2:4" ht="15.75">
      <c r="B18" s="60" t="s">
        <v>131</v>
      </c>
      <c r="C18" s="55">
        <v>5.4</v>
      </c>
      <c r="D18" s="55">
        <v>-10.8</v>
      </c>
    </row>
    <row r="19" spans="2:4" ht="15.75">
      <c r="B19" s="59" t="s">
        <v>132</v>
      </c>
      <c r="C19" s="55">
        <v>-3.5</v>
      </c>
      <c r="D19" s="55">
        <v>2.9</v>
      </c>
    </row>
    <row r="20" spans="2:4" ht="15.75">
      <c r="B20" s="60" t="s">
        <v>133</v>
      </c>
      <c r="C20" s="55">
        <v>6.5</v>
      </c>
      <c r="D20" s="55">
        <v>10.9</v>
      </c>
    </row>
    <row r="21" spans="2:4" ht="15.75">
      <c r="B21" s="60" t="s">
        <v>134</v>
      </c>
      <c r="C21" s="55">
        <v>4.9000000000000004</v>
      </c>
      <c r="D21" s="55">
        <v>4.8</v>
      </c>
    </row>
    <row r="22" spans="2:4" ht="15.75">
      <c r="B22" s="58" t="s">
        <v>135</v>
      </c>
      <c r="C22" s="55">
        <v>3.9</v>
      </c>
      <c r="D22" s="55">
        <v>2</v>
      </c>
    </row>
    <row r="23" spans="2:4" ht="15.75">
      <c r="B23" s="58" t="s">
        <v>136</v>
      </c>
      <c r="C23" s="55">
        <v>3</v>
      </c>
      <c r="D23" s="55">
        <v>-3.6</v>
      </c>
    </row>
    <row r="24" spans="2:4" ht="15.75">
      <c r="B24" s="59" t="s">
        <v>101</v>
      </c>
      <c r="C24" s="55">
        <v>4.7</v>
      </c>
      <c r="D24" s="55">
        <v>12</v>
      </c>
    </row>
    <row r="25" spans="2:4" ht="15.75">
      <c r="B25" s="60" t="s">
        <v>137</v>
      </c>
      <c r="C25" s="61">
        <v>7</v>
      </c>
      <c r="D25" s="61">
        <v>-12</v>
      </c>
    </row>
    <row r="26" spans="2:4" ht="15.75">
      <c r="B26" s="51" t="s">
        <v>110</v>
      </c>
      <c r="C26" s="51">
        <v>4.5</v>
      </c>
      <c r="D26" s="51">
        <v>-8.1</v>
      </c>
    </row>
    <row r="27" spans="2:4" ht="15.75">
      <c r="B27" s="62" t="s">
        <v>138</v>
      </c>
      <c r="C27" s="63">
        <v>6.6</v>
      </c>
      <c r="D27" s="63">
        <v>-17</v>
      </c>
    </row>
    <row r="28" spans="2:4" ht="15.75">
      <c r="B28" s="51" t="s">
        <v>111</v>
      </c>
      <c r="C28" s="51">
        <v>4.7</v>
      </c>
      <c r="D28" s="51">
        <v>-8.5</v>
      </c>
    </row>
    <row r="29" spans="2:4" ht="24" customHeight="1">
      <c r="B29" s="783" t="s">
        <v>139</v>
      </c>
      <c r="C29" s="783"/>
      <c r="D29" s="783"/>
    </row>
  </sheetData>
  <mergeCells count="6">
    <mergeCell ref="B29:D29"/>
    <mergeCell ref="B3:D3"/>
    <mergeCell ref="B4:D4"/>
    <mergeCell ref="B5:D5"/>
    <mergeCell ref="B7:B8"/>
    <mergeCell ref="C7:D7"/>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0"/>
  <sheetViews>
    <sheetView showGridLines="0" workbookViewId="0">
      <selection activeCell="C15" sqref="C15"/>
    </sheetView>
  </sheetViews>
  <sheetFormatPr defaultColWidth="11.42578125" defaultRowHeight="15"/>
  <cols>
    <col min="2" max="2" width="58.140625" customWidth="1"/>
    <col min="3" max="3" width="13.7109375" customWidth="1"/>
    <col min="4" max="4" width="25.5703125" customWidth="1"/>
    <col min="5" max="5" width="21.85546875" customWidth="1"/>
    <col min="6" max="6" width="13.42578125" bestFit="1" customWidth="1"/>
  </cols>
  <sheetData>
    <row r="2" spans="2:6" ht="15.75">
      <c r="B2" s="993" t="s">
        <v>980</v>
      </c>
      <c r="C2" s="993"/>
      <c r="D2" s="993"/>
      <c r="E2" s="993"/>
      <c r="F2" s="993"/>
    </row>
    <row r="3" spans="2:6" ht="15.75">
      <c r="B3" s="994" t="s">
        <v>822</v>
      </c>
      <c r="C3" s="995"/>
      <c r="D3" s="995"/>
      <c r="E3" s="995"/>
      <c r="F3" s="995"/>
    </row>
    <row r="4" spans="2:6" ht="15.75">
      <c r="B4" s="996" t="s">
        <v>615</v>
      </c>
      <c r="C4" s="997"/>
      <c r="D4" s="997"/>
      <c r="E4" s="997"/>
      <c r="F4" s="997"/>
    </row>
    <row r="5" spans="2:6" ht="15.75">
      <c r="B5" s="478"/>
      <c r="C5" s="479"/>
      <c r="D5" s="479"/>
      <c r="E5" s="479"/>
      <c r="F5" s="479"/>
    </row>
    <row r="6" spans="2:6" ht="38.25">
      <c r="B6" s="764" t="s">
        <v>0</v>
      </c>
      <c r="C6" s="482" t="s">
        <v>809</v>
      </c>
      <c r="D6" s="482" t="s">
        <v>823</v>
      </c>
      <c r="E6" s="482" t="s">
        <v>811</v>
      </c>
      <c r="F6" s="482" t="s">
        <v>824</v>
      </c>
    </row>
    <row r="7" spans="2:6">
      <c r="B7" s="483" t="s">
        <v>825</v>
      </c>
      <c r="C7" s="484">
        <v>657166229358</v>
      </c>
      <c r="D7" s="484">
        <v>27965885012</v>
      </c>
      <c r="E7" s="484">
        <v>22821062083</v>
      </c>
      <c r="F7" s="484">
        <v>707953176453</v>
      </c>
    </row>
    <row r="8" spans="2:6">
      <c r="B8" s="485" t="s">
        <v>300</v>
      </c>
      <c r="C8" s="486">
        <v>605936356314</v>
      </c>
      <c r="D8" s="486">
        <v>1890687606</v>
      </c>
      <c r="E8" s="487">
        <v>0</v>
      </c>
      <c r="F8" s="486">
        <v>607827043920</v>
      </c>
    </row>
    <row r="9" spans="2:6">
      <c r="B9" s="485" t="s">
        <v>310</v>
      </c>
      <c r="C9" s="486">
        <v>2605834807</v>
      </c>
      <c r="D9" s="487">
        <v>0</v>
      </c>
      <c r="E9" s="486">
        <v>2990484318</v>
      </c>
      <c r="F9" s="486">
        <v>5596319125</v>
      </c>
    </row>
    <row r="10" spans="2:6">
      <c r="B10" s="485" t="s">
        <v>311</v>
      </c>
      <c r="C10" s="486">
        <v>23655956821</v>
      </c>
      <c r="D10" s="486">
        <v>20157218460</v>
      </c>
      <c r="E10" s="486">
        <v>19222077765</v>
      </c>
      <c r="F10" s="486">
        <v>63035253046</v>
      </c>
    </row>
    <row r="11" spans="2:6">
      <c r="B11" s="485" t="s">
        <v>312</v>
      </c>
      <c r="C11" s="486">
        <v>13308027306</v>
      </c>
      <c r="D11" s="486">
        <v>2412116417</v>
      </c>
      <c r="E11" s="486">
        <v>604600000</v>
      </c>
      <c r="F11" s="486">
        <v>16324743723</v>
      </c>
    </row>
    <row r="12" spans="2:6">
      <c r="B12" s="485" t="s">
        <v>313</v>
      </c>
      <c r="C12" s="486">
        <v>1552890834</v>
      </c>
      <c r="D12" s="486">
        <v>1344292275</v>
      </c>
      <c r="E12" s="487">
        <v>0</v>
      </c>
      <c r="F12" s="486">
        <v>2897183109</v>
      </c>
    </row>
    <row r="13" spans="2:6">
      <c r="B13" s="485" t="s">
        <v>314</v>
      </c>
      <c r="C13" s="486">
        <v>78083503</v>
      </c>
      <c r="D13" s="486">
        <v>5000000</v>
      </c>
      <c r="E13" s="487">
        <v>0</v>
      </c>
      <c r="F13" s="486">
        <v>83083503</v>
      </c>
    </row>
    <row r="14" spans="2:6">
      <c r="B14" s="485" t="s">
        <v>315</v>
      </c>
      <c r="C14" s="486">
        <v>10029079773</v>
      </c>
      <c r="D14" s="486">
        <v>2156570254</v>
      </c>
      <c r="E14" s="486">
        <v>3900000</v>
      </c>
      <c r="F14" s="486">
        <v>12189550027</v>
      </c>
    </row>
    <row r="15" spans="2:6">
      <c r="B15" s="488" t="s">
        <v>826</v>
      </c>
      <c r="C15" s="484">
        <v>89147606193</v>
      </c>
      <c r="D15" s="484">
        <v>6164368830</v>
      </c>
      <c r="E15" s="484">
        <v>14763762</v>
      </c>
      <c r="F15" s="484">
        <v>95326738785</v>
      </c>
    </row>
    <row r="16" spans="2:6" ht="26.25">
      <c r="B16" s="489" t="s">
        <v>317</v>
      </c>
      <c r="C16" s="490">
        <v>0</v>
      </c>
      <c r="D16" s="490">
        <v>0</v>
      </c>
      <c r="E16" s="491">
        <v>3947942</v>
      </c>
      <c r="F16" s="491">
        <v>3947942</v>
      </c>
    </row>
    <row r="17" spans="2:6">
      <c r="B17" s="485" t="s">
        <v>318</v>
      </c>
      <c r="C17" s="486">
        <v>89147606193</v>
      </c>
      <c r="D17" s="486">
        <v>6164368830</v>
      </c>
      <c r="E17" s="487">
        <v>0</v>
      </c>
      <c r="F17" s="486">
        <v>95311975023</v>
      </c>
    </row>
    <row r="18" spans="2:6" ht="26.25">
      <c r="B18" s="489" t="s">
        <v>319</v>
      </c>
      <c r="C18" s="487">
        <v>0</v>
      </c>
      <c r="D18" s="487">
        <v>0</v>
      </c>
      <c r="E18" s="486">
        <v>10815820</v>
      </c>
      <c r="F18" s="486">
        <v>10815820</v>
      </c>
    </row>
    <row r="19" spans="2:6">
      <c r="B19" s="492" t="s">
        <v>96</v>
      </c>
      <c r="C19" s="493">
        <v>746313835551</v>
      </c>
      <c r="D19" s="493">
        <v>34130253842</v>
      </c>
      <c r="E19" s="493">
        <v>22835825845</v>
      </c>
      <c r="F19" s="493">
        <v>803279915238</v>
      </c>
    </row>
    <row r="20" spans="2:6">
      <c r="B20" s="17" t="s">
        <v>726</v>
      </c>
    </row>
  </sheetData>
  <mergeCells count="3">
    <mergeCell ref="B2:F2"/>
    <mergeCell ref="B3:F3"/>
    <mergeCell ref="B4:F4"/>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1"/>
  <sheetViews>
    <sheetView showGridLines="0" topLeftCell="A82" workbookViewId="0">
      <selection activeCell="B93" sqref="B93"/>
    </sheetView>
  </sheetViews>
  <sheetFormatPr defaultColWidth="11.42578125" defaultRowHeight="15"/>
  <cols>
    <col min="2" max="2" width="96.7109375" customWidth="1"/>
    <col min="3" max="3" width="19.42578125" style="504" customWidth="1"/>
  </cols>
  <sheetData>
    <row r="2" spans="2:3" ht="15.75">
      <c r="B2" s="993" t="s">
        <v>981</v>
      </c>
      <c r="C2" s="993"/>
    </row>
    <row r="3" spans="2:3" ht="15.75">
      <c r="B3" s="998" t="s">
        <v>827</v>
      </c>
      <c r="C3" s="998"/>
    </row>
    <row r="4" spans="2:3" ht="15.75">
      <c r="B4" s="997" t="s">
        <v>615</v>
      </c>
      <c r="C4" s="997"/>
    </row>
    <row r="5" spans="2:3" ht="15.75">
      <c r="B5" s="479"/>
      <c r="C5" s="498"/>
    </row>
    <row r="6" spans="2:3" ht="15.75">
      <c r="B6" s="496" t="s">
        <v>828</v>
      </c>
      <c r="C6" s="499" t="s">
        <v>829</v>
      </c>
    </row>
    <row r="7" spans="2:3">
      <c r="B7" s="497" t="s">
        <v>809</v>
      </c>
      <c r="C7" s="500">
        <v>783885607306</v>
      </c>
    </row>
    <row r="8" spans="2:3" ht="15.75">
      <c r="B8" s="494" t="s">
        <v>830</v>
      </c>
      <c r="C8" s="501">
        <v>2635779124</v>
      </c>
    </row>
    <row r="9" spans="2:3" ht="15.75">
      <c r="B9" s="494" t="s">
        <v>24</v>
      </c>
      <c r="C9" s="501">
        <v>5182940712</v>
      </c>
    </row>
    <row r="10" spans="2:3" ht="15.75">
      <c r="B10" s="494" t="s">
        <v>831</v>
      </c>
      <c r="C10" s="501">
        <v>65861254006</v>
      </c>
    </row>
    <row r="11" spans="2:3" ht="15.75">
      <c r="B11" s="494" t="s">
        <v>832</v>
      </c>
      <c r="C11" s="501">
        <v>42776034668</v>
      </c>
    </row>
    <row r="12" spans="2:3" ht="15.75">
      <c r="B12" s="494" t="s">
        <v>28</v>
      </c>
      <c r="C12" s="501">
        <v>33199958317</v>
      </c>
    </row>
    <row r="13" spans="2:3" ht="15.75">
      <c r="B13" s="494" t="s">
        <v>29</v>
      </c>
      <c r="C13" s="501">
        <v>10207451310</v>
      </c>
    </row>
    <row r="14" spans="2:3" ht="15.75">
      <c r="B14" s="494" t="s">
        <v>30</v>
      </c>
      <c r="C14" s="501">
        <v>10230253302</v>
      </c>
    </row>
    <row r="15" spans="2:3" ht="15.75">
      <c r="B15" s="494" t="s">
        <v>31</v>
      </c>
      <c r="C15" s="501">
        <v>194510200000</v>
      </c>
    </row>
    <row r="16" spans="2:3" ht="15.75">
      <c r="B16" s="494" t="s">
        <v>32</v>
      </c>
      <c r="C16" s="501">
        <v>35754313519</v>
      </c>
    </row>
    <row r="17" spans="2:3" ht="15.75">
      <c r="B17" s="494" t="s">
        <v>97</v>
      </c>
      <c r="C17" s="501">
        <v>2833726697</v>
      </c>
    </row>
    <row r="18" spans="2:3" ht="15.75">
      <c r="B18" s="494" t="s">
        <v>34</v>
      </c>
      <c r="C18" s="501">
        <v>1058321702</v>
      </c>
    </row>
    <row r="19" spans="2:3" ht="15.75">
      <c r="B19" s="494" t="s">
        <v>35</v>
      </c>
      <c r="C19" s="501">
        <v>10107314422</v>
      </c>
    </row>
    <row r="20" spans="2:3" ht="15.75">
      <c r="B20" s="494" t="s">
        <v>833</v>
      </c>
      <c r="C20" s="501">
        <v>47670734050</v>
      </c>
    </row>
    <row r="21" spans="2:3" ht="15.75">
      <c r="B21" s="494" t="s">
        <v>98</v>
      </c>
      <c r="C21" s="501">
        <v>5869304651</v>
      </c>
    </row>
    <row r="22" spans="2:3" ht="15.75">
      <c r="B22" s="494" t="s">
        <v>38</v>
      </c>
      <c r="C22" s="501">
        <v>5989263956</v>
      </c>
    </row>
    <row r="23" spans="2:3" ht="15.75">
      <c r="B23" s="494" t="s">
        <v>834</v>
      </c>
      <c r="C23" s="501">
        <v>7005559301</v>
      </c>
    </row>
    <row r="24" spans="2:3" ht="15.75">
      <c r="B24" s="494" t="s">
        <v>40</v>
      </c>
      <c r="C24" s="501">
        <v>1090587821</v>
      </c>
    </row>
    <row r="25" spans="2:3" ht="15.75">
      <c r="B25" s="494" t="s">
        <v>41</v>
      </c>
      <c r="C25" s="501">
        <v>2160137768</v>
      </c>
    </row>
    <row r="26" spans="2:3" ht="15.75">
      <c r="B26" s="494" t="s">
        <v>42</v>
      </c>
      <c r="C26" s="501">
        <v>660711909</v>
      </c>
    </row>
    <row r="27" spans="2:3" ht="15.75">
      <c r="B27" s="494" t="s">
        <v>43</v>
      </c>
      <c r="C27" s="501">
        <v>9041398176</v>
      </c>
    </row>
    <row r="28" spans="2:3" ht="15.75">
      <c r="B28" s="494" t="s">
        <v>99</v>
      </c>
      <c r="C28" s="501">
        <v>5800047857</v>
      </c>
    </row>
    <row r="29" spans="2:3" ht="15.75">
      <c r="B29" s="494" t="s">
        <v>835</v>
      </c>
      <c r="C29" s="501">
        <v>2735432802</v>
      </c>
    </row>
    <row r="30" spans="2:3" ht="15.75">
      <c r="B30" s="494" t="s">
        <v>836</v>
      </c>
      <c r="C30" s="501">
        <v>1014051490</v>
      </c>
    </row>
    <row r="31" spans="2:3" ht="15.75">
      <c r="B31" s="494" t="s">
        <v>837</v>
      </c>
      <c r="C31" s="501">
        <v>1066317574</v>
      </c>
    </row>
    <row r="32" spans="2:3" ht="15.75">
      <c r="B32" s="494" t="s">
        <v>49</v>
      </c>
      <c r="C32" s="501">
        <v>8186195730</v>
      </c>
    </row>
    <row r="33" spans="2:3" ht="15.75">
      <c r="B33" s="494" t="s">
        <v>51</v>
      </c>
      <c r="C33" s="501">
        <v>4511291957</v>
      </c>
    </row>
    <row r="34" spans="2:3" ht="15.75">
      <c r="B34" s="494" t="s">
        <v>52</v>
      </c>
      <c r="C34" s="501">
        <v>974248087</v>
      </c>
    </row>
    <row r="35" spans="2:3" ht="15.75">
      <c r="B35" s="494" t="s">
        <v>53</v>
      </c>
      <c r="C35" s="501">
        <v>1175371875</v>
      </c>
    </row>
    <row r="36" spans="2:3" ht="15.75">
      <c r="B36" s="494" t="s">
        <v>54</v>
      </c>
      <c r="C36" s="501">
        <v>165328228</v>
      </c>
    </row>
    <row r="37" spans="2:3" ht="15.75">
      <c r="B37" s="494" t="s">
        <v>838</v>
      </c>
      <c r="C37" s="501">
        <v>601381669</v>
      </c>
    </row>
    <row r="38" spans="2:3" ht="15.75">
      <c r="B38" s="494" t="s">
        <v>839</v>
      </c>
      <c r="C38" s="501">
        <v>184836130000</v>
      </c>
    </row>
    <row r="39" spans="2:3" ht="15.75">
      <c r="B39" s="494" t="s">
        <v>840</v>
      </c>
      <c r="C39" s="501">
        <v>78974564626</v>
      </c>
    </row>
    <row r="40" spans="2:3">
      <c r="B40" s="497" t="s">
        <v>841</v>
      </c>
      <c r="C40" s="500">
        <v>122275026084</v>
      </c>
    </row>
    <row r="41" spans="2:3" ht="15.75">
      <c r="B41" s="494" t="s">
        <v>787</v>
      </c>
      <c r="C41" s="501">
        <v>448455814</v>
      </c>
    </row>
    <row r="42" spans="2:3" ht="15.75">
      <c r="B42" s="494" t="s">
        <v>728</v>
      </c>
      <c r="C42" s="501">
        <v>55261154</v>
      </c>
    </row>
    <row r="43" spans="2:3" ht="15.75">
      <c r="B43" s="494" t="s">
        <v>729</v>
      </c>
      <c r="C43" s="501">
        <v>882120030</v>
      </c>
    </row>
    <row r="44" spans="2:3" ht="15.75">
      <c r="B44" s="494" t="s">
        <v>730</v>
      </c>
      <c r="C44" s="501">
        <v>561959298</v>
      </c>
    </row>
    <row r="45" spans="2:3" ht="15.75">
      <c r="B45" s="494" t="s">
        <v>731</v>
      </c>
      <c r="C45" s="501">
        <v>179615540</v>
      </c>
    </row>
    <row r="46" spans="2:3" ht="15.75">
      <c r="B46" s="494" t="s">
        <v>732</v>
      </c>
      <c r="C46" s="501">
        <v>2108317326</v>
      </c>
    </row>
    <row r="47" spans="2:3" ht="15.75">
      <c r="B47" s="494" t="s">
        <v>733</v>
      </c>
      <c r="C47" s="501">
        <v>64929321</v>
      </c>
    </row>
    <row r="48" spans="2:3" ht="15.75">
      <c r="B48" s="494" t="s">
        <v>734</v>
      </c>
      <c r="C48" s="501">
        <v>20352056</v>
      </c>
    </row>
    <row r="49" spans="2:3" ht="15.75">
      <c r="B49" s="494" t="s">
        <v>735</v>
      </c>
      <c r="C49" s="501">
        <v>7731561024</v>
      </c>
    </row>
    <row r="50" spans="2:3" ht="15.75">
      <c r="B50" s="494" t="s">
        <v>736</v>
      </c>
      <c r="C50" s="501">
        <v>144144665</v>
      </c>
    </row>
    <row r="51" spans="2:3" ht="15.75">
      <c r="B51" s="494" t="s">
        <v>737</v>
      </c>
      <c r="C51" s="501">
        <v>138883315</v>
      </c>
    </row>
    <row r="52" spans="2:3" ht="15.75">
      <c r="B52" s="494" t="s">
        <v>738</v>
      </c>
      <c r="C52" s="501">
        <v>1482683854</v>
      </c>
    </row>
    <row r="53" spans="2:3" ht="15.75">
      <c r="B53" s="494" t="s">
        <v>739</v>
      </c>
      <c r="C53" s="501">
        <v>604073784</v>
      </c>
    </row>
    <row r="54" spans="2:3" ht="15.75">
      <c r="B54" s="494" t="s">
        <v>740</v>
      </c>
      <c r="C54" s="501">
        <v>10097941619</v>
      </c>
    </row>
    <row r="55" spans="2:3" ht="15.75">
      <c r="B55" s="494" t="s">
        <v>741</v>
      </c>
      <c r="C55" s="501">
        <v>120603805</v>
      </c>
    </row>
    <row r="56" spans="2:3" ht="15.75">
      <c r="B56" s="494" t="s">
        <v>742</v>
      </c>
      <c r="C56" s="501">
        <v>1826952337</v>
      </c>
    </row>
    <row r="57" spans="2:3" ht="15.75">
      <c r="B57" s="494" t="s">
        <v>743</v>
      </c>
      <c r="C57" s="501">
        <v>353639457</v>
      </c>
    </row>
    <row r="58" spans="2:3" s="1" customFormat="1" ht="15.75">
      <c r="B58" s="494"/>
      <c r="C58" s="501"/>
    </row>
    <row r="59" spans="2:3" s="1" customFormat="1">
      <c r="B59" s="497" t="s">
        <v>841</v>
      </c>
      <c r="C59" s="500"/>
    </row>
    <row r="60" spans="2:3" s="1" customFormat="1" ht="15.75">
      <c r="B60" s="494" t="s">
        <v>744</v>
      </c>
      <c r="C60" s="501">
        <v>61340923</v>
      </c>
    </row>
    <row r="61" spans="2:3" ht="15.75">
      <c r="B61" s="494" t="s">
        <v>745</v>
      </c>
      <c r="C61" s="501">
        <v>93535893</v>
      </c>
    </row>
    <row r="62" spans="2:3" ht="15.75">
      <c r="B62" s="494" t="s">
        <v>746</v>
      </c>
      <c r="C62" s="501">
        <v>523484587</v>
      </c>
    </row>
    <row r="63" spans="2:3" ht="15.75">
      <c r="B63" s="494" t="s">
        <v>747</v>
      </c>
      <c r="C63" s="501">
        <v>368903703</v>
      </c>
    </row>
    <row r="64" spans="2:3" ht="15.75">
      <c r="B64" s="494" t="s">
        <v>748</v>
      </c>
      <c r="C64" s="501">
        <v>22119887</v>
      </c>
    </row>
    <row r="65" spans="2:3" ht="15.75">
      <c r="B65" s="494" t="s">
        <v>749</v>
      </c>
      <c r="C65" s="501">
        <v>565251696</v>
      </c>
    </row>
    <row r="66" spans="2:3" ht="15.75">
      <c r="B66" s="494" t="s">
        <v>750</v>
      </c>
      <c r="C66" s="501">
        <v>968252301</v>
      </c>
    </row>
    <row r="67" spans="2:3" ht="15.75">
      <c r="B67" s="494" t="s">
        <v>751</v>
      </c>
      <c r="C67" s="501">
        <v>349483373</v>
      </c>
    </row>
    <row r="68" spans="2:3" ht="15.75">
      <c r="B68" s="494" t="s">
        <v>752</v>
      </c>
      <c r="C68" s="501">
        <v>4465674848</v>
      </c>
    </row>
    <row r="69" spans="2:3" ht="15.75">
      <c r="B69" s="494" t="s">
        <v>753</v>
      </c>
      <c r="C69" s="501">
        <v>274758122</v>
      </c>
    </row>
    <row r="70" spans="2:3" ht="15.75">
      <c r="B70" s="494" t="s">
        <v>754</v>
      </c>
      <c r="C70" s="501">
        <v>233209241</v>
      </c>
    </row>
    <row r="71" spans="2:3" ht="15.75">
      <c r="B71" s="494" t="s">
        <v>755</v>
      </c>
      <c r="C71" s="501">
        <v>19661848</v>
      </c>
    </row>
    <row r="72" spans="2:3" ht="15.75">
      <c r="B72" s="494" t="s">
        <v>756</v>
      </c>
      <c r="C72" s="501">
        <v>293795133</v>
      </c>
    </row>
    <row r="73" spans="2:3" ht="15.75">
      <c r="B73" s="494" t="s">
        <v>757</v>
      </c>
      <c r="C73" s="501">
        <v>1352703441</v>
      </c>
    </row>
    <row r="74" spans="2:3" ht="15.75">
      <c r="B74" s="494" t="s">
        <v>842</v>
      </c>
      <c r="C74" s="501">
        <v>158671257</v>
      </c>
    </row>
    <row r="75" spans="2:3" ht="15.75">
      <c r="B75" s="494" t="s">
        <v>760</v>
      </c>
      <c r="C75" s="501">
        <v>3577271422</v>
      </c>
    </row>
    <row r="76" spans="2:3" ht="15.75">
      <c r="B76" s="494" t="s">
        <v>843</v>
      </c>
      <c r="C76" s="501">
        <v>38590970</v>
      </c>
    </row>
    <row r="77" spans="2:3" ht="15.75">
      <c r="B77" s="494" t="s">
        <v>844</v>
      </c>
      <c r="C77" s="501">
        <v>6528104650</v>
      </c>
    </row>
    <row r="78" spans="2:3" ht="15.75">
      <c r="B78" s="494" t="s">
        <v>763</v>
      </c>
      <c r="C78" s="501">
        <v>7774354671</v>
      </c>
    </row>
    <row r="79" spans="2:3" ht="15.75">
      <c r="B79" s="494" t="s">
        <v>764</v>
      </c>
      <c r="C79" s="501">
        <v>264239385</v>
      </c>
    </row>
    <row r="80" spans="2:3" ht="15.75">
      <c r="B80" s="494" t="s">
        <v>765</v>
      </c>
      <c r="C80" s="501">
        <v>3362776950</v>
      </c>
    </row>
    <row r="81" spans="2:3" ht="15.75">
      <c r="B81" s="494" t="s">
        <v>766</v>
      </c>
      <c r="C81" s="501">
        <v>161379501</v>
      </c>
    </row>
    <row r="82" spans="2:3" ht="15.75">
      <c r="B82" s="494" t="s">
        <v>767</v>
      </c>
      <c r="C82" s="501">
        <v>27622851</v>
      </c>
    </row>
    <row r="83" spans="2:3" ht="15.75">
      <c r="B83" s="494" t="s">
        <v>845</v>
      </c>
      <c r="C83" s="501">
        <v>70081379</v>
      </c>
    </row>
    <row r="84" spans="2:3" ht="15.75">
      <c r="B84" s="494" t="s">
        <v>846</v>
      </c>
      <c r="C84" s="501">
        <v>167360446</v>
      </c>
    </row>
    <row r="85" spans="2:3" ht="15.75">
      <c r="B85" s="494" t="s">
        <v>770</v>
      </c>
      <c r="C85" s="501">
        <v>551669483</v>
      </c>
    </row>
    <row r="86" spans="2:3" ht="15.75">
      <c r="B86" s="494" t="s">
        <v>771</v>
      </c>
      <c r="C86" s="501">
        <v>275981915</v>
      </c>
    </row>
    <row r="87" spans="2:3" ht="15.75">
      <c r="B87" s="494" t="s">
        <v>772</v>
      </c>
      <c r="C87" s="501">
        <v>135648963</v>
      </c>
    </row>
    <row r="88" spans="2:3" ht="15.75">
      <c r="B88" s="494" t="s">
        <v>773</v>
      </c>
      <c r="C88" s="501">
        <v>275000000</v>
      </c>
    </row>
    <row r="89" spans="2:3" ht="15.75">
      <c r="B89" s="494" t="s">
        <v>847</v>
      </c>
      <c r="C89" s="501">
        <v>86127410</v>
      </c>
    </row>
    <row r="90" spans="2:3" ht="15.75">
      <c r="B90" s="494" t="s">
        <v>848</v>
      </c>
      <c r="C90" s="501">
        <v>209606416</v>
      </c>
    </row>
    <row r="91" spans="2:3" ht="15.75">
      <c r="B91" s="494" t="s">
        <v>775</v>
      </c>
      <c r="C91" s="501">
        <v>179037612</v>
      </c>
    </row>
    <row r="92" spans="2:3" ht="15.75">
      <c r="B92" s="494" t="s">
        <v>776</v>
      </c>
      <c r="C92" s="501">
        <v>218045399</v>
      </c>
    </row>
    <row r="93" spans="2:3" ht="15.75">
      <c r="B93" s="494" t="s">
        <v>777</v>
      </c>
      <c r="C93" s="501">
        <v>64021984</v>
      </c>
    </row>
    <row r="94" spans="2:3" ht="15.75">
      <c r="B94" s="494" t="s">
        <v>778</v>
      </c>
      <c r="C94" s="501">
        <v>12104000</v>
      </c>
    </row>
    <row r="95" spans="2:3" ht="15.75">
      <c r="B95" s="494" t="s">
        <v>779</v>
      </c>
      <c r="C95" s="501">
        <v>55500000</v>
      </c>
    </row>
    <row r="96" spans="2:3" ht="15.75">
      <c r="B96" s="494" t="s">
        <v>780</v>
      </c>
      <c r="C96" s="501">
        <v>59481116473</v>
      </c>
    </row>
    <row r="97" spans="2:3" ht="15.75">
      <c r="B97" s="494" t="s">
        <v>781</v>
      </c>
      <c r="C97" s="501">
        <v>70370476</v>
      </c>
    </row>
    <row r="98" spans="2:3" ht="15.75">
      <c r="B98" s="494" t="s">
        <v>782</v>
      </c>
      <c r="C98" s="501">
        <v>1733518743</v>
      </c>
    </row>
    <row r="99" spans="2:3" ht="15.75">
      <c r="B99" s="494" t="s">
        <v>783</v>
      </c>
      <c r="C99" s="501">
        <v>207154333</v>
      </c>
    </row>
    <row r="100" spans="2:3" ht="15.75">
      <c r="B100" s="494" t="s">
        <v>849</v>
      </c>
      <c r="C100" s="501">
        <v>176000000</v>
      </c>
    </row>
    <row r="101" spans="2:3">
      <c r="B101" s="497" t="s">
        <v>850</v>
      </c>
      <c r="C101" s="500">
        <v>40133253895</v>
      </c>
    </row>
    <row r="102" spans="2:3" ht="15.75">
      <c r="B102" s="494" t="s">
        <v>787</v>
      </c>
      <c r="C102" s="501">
        <v>464158249</v>
      </c>
    </row>
    <row r="103" spans="2:3" ht="15.75">
      <c r="B103" s="495" t="s">
        <v>788</v>
      </c>
      <c r="C103" s="502">
        <v>440500000</v>
      </c>
    </row>
    <row r="104" spans="2:3" ht="15.75">
      <c r="B104" s="495" t="s">
        <v>789</v>
      </c>
      <c r="C104" s="502">
        <v>670766000</v>
      </c>
    </row>
    <row r="105" spans="2:3" ht="15.75">
      <c r="B105" s="495" t="s">
        <v>790</v>
      </c>
      <c r="C105" s="502">
        <v>554831152</v>
      </c>
    </row>
    <row r="106" spans="2:3" ht="15.75">
      <c r="B106" s="495" t="s">
        <v>791</v>
      </c>
      <c r="C106" s="502">
        <v>35983682839</v>
      </c>
    </row>
    <row r="107" spans="2:3" ht="15.75">
      <c r="B107" s="495" t="s">
        <v>792</v>
      </c>
      <c r="C107" s="502">
        <v>478099657</v>
      </c>
    </row>
    <row r="108" spans="2:3" ht="15.75">
      <c r="B108" s="495" t="s">
        <v>851</v>
      </c>
      <c r="C108" s="502">
        <v>1034743998</v>
      </c>
    </row>
    <row r="109" spans="2:3" ht="15.75">
      <c r="B109" s="495" t="s">
        <v>852</v>
      </c>
      <c r="C109" s="502">
        <v>506472000</v>
      </c>
    </row>
    <row r="110" spans="2:3" ht="15.75">
      <c r="B110" s="480" t="s">
        <v>96</v>
      </c>
      <c r="C110" s="503">
        <v>946293887285</v>
      </c>
    </row>
    <row r="111" spans="2:3">
      <c r="B111" s="17" t="s">
        <v>726</v>
      </c>
    </row>
  </sheetData>
  <mergeCells count="3">
    <mergeCell ref="B2:C2"/>
    <mergeCell ref="B3:C3"/>
    <mergeCell ref="B4:C4"/>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3"/>
  <sheetViews>
    <sheetView showGridLines="0" workbookViewId="0">
      <selection activeCell="F22" sqref="F22"/>
    </sheetView>
  </sheetViews>
  <sheetFormatPr defaultColWidth="11.42578125" defaultRowHeight="15"/>
  <cols>
    <col min="2" max="2" width="59.42578125" customWidth="1"/>
    <col min="3" max="3" width="13.28515625" customWidth="1"/>
    <col min="4" max="4" width="33.28515625" customWidth="1"/>
    <col min="5" max="5" width="21.42578125" bestFit="1" customWidth="1"/>
    <col min="6" max="6" width="13.5703125" bestFit="1" customWidth="1"/>
  </cols>
  <sheetData>
    <row r="2" spans="2:6" ht="15.75">
      <c r="B2" s="999" t="s">
        <v>982</v>
      </c>
      <c r="C2" s="1000"/>
      <c r="D2" s="1000"/>
      <c r="E2" s="1000"/>
      <c r="F2" s="1000"/>
    </row>
    <row r="3" spans="2:6" ht="15.75">
      <c r="B3" s="1001" t="s">
        <v>853</v>
      </c>
      <c r="C3" s="1002"/>
      <c r="D3" s="1002"/>
      <c r="E3" s="1002"/>
      <c r="F3" s="1002"/>
    </row>
    <row r="4" spans="2:6" ht="15.75">
      <c r="B4" s="1003" t="s">
        <v>615</v>
      </c>
      <c r="C4" s="1004"/>
      <c r="D4" s="1004"/>
      <c r="E4" s="1004"/>
      <c r="F4" s="1004"/>
    </row>
    <row r="5" spans="2:6" ht="15.75">
      <c r="B5" s="505"/>
      <c r="C5" s="506"/>
      <c r="D5" s="505"/>
      <c r="E5" s="505"/>
      <c r="F5" s="507"/>
    </row>
    <row r="6" spans="2:6" ht="40.9" customHeight="1">
      <c r="B6" s="481" t="s">
        <v>0</v>
      </c>
      <c r="C6" s="508" t="s">
        <v>809</v>
      </c>
      <c r="D6" s="508" t="s">
        <v>823</v>
      </c>
      <c r="E6" s="508" t="s">
        <v>811</v>
      </c>
      <c r="F6" s="509" t="s">
        <v>854</v>
      </c>
    </row>
    <row r="7" spans="2:6">
      <c r="B7" s="497" t="s">
        <v>2</v>
      </c>
      <c r="C7" s="500">
        <v>666476816395</v>
      </c>
      <c r="D7" s="500">
        <v>89766582370</v>
      </c>
      <c r="E7" s="500">
        <v>39699285226</v>
      </c>
      <c r="F7" s="500">
        <v>795942683991</v>
      </c>
    </row>
    <row r="8" spans="2:6">
      <c r="B8" s="510" t="s">
        <v>855</v>
      </c>
      <c r="C8" s="511">
        <v>313475539067</v>
      </c>
      <c r="D8" s="511">
        <v>87327279059</v>
      </c>
      <c r="E8" s="511">
        <v>39299957947</v>
      </c>
      <c r="F8" s="512">
        <v>440102776073</v>
      </c>
    </row>
    <row r="9" spans="2:6">
      <c r="B9" s="513" t="s">
        <v>15</v>
      </c>
      <c r="C9" s="514">
        <v>45951048903</v>
      </c>
      <c r="D9" s="514">
        <v>1551339667</v>
      </c>
      <c r="E9" s="514">
        <v>35821015</v>
      </c>
      <c r="F9" s="515">
        <v>47538209585</v>
      </c>
    </row>
    <row r="10" spans="2:6">
      <c r="B10" s="513" t="s">
        <v>856</v>
      </c>
      <c r="C10" s="514">
        <v>184836130000</v>
      </c>
      <c r="D10" s="514">
        <v>30682659</v>
      </c>
      <c r="E10" s="516">
        <v>0</v>
      </c>
      <c r="F10" s="515">
        <v>184866812659</v>
      </c>
    </row>
    <row r="11" spans="2:6">
      <c r="B11" s="513" t="s">
        <v>17</v>
      </c>
      <c r="C11" s="516">
        <v>0</v>
      </c>
      <c r="D11" s="516">
        <v>0</v>
      </c>
      <c r="E11" s="516">
        <v>0</v>
      </c>
      <c r="F11" s="516">
        <v>0</v>
      </c>
    </row>
    <row r="12" spans="2:6">
      <c r="B12" s="513" t="s">
        <v>4</v>
      </c>
      <c r="C12" s="514">
        <v>121948282884</v>
      </c>
      <c r="D12" s="514">
        <v>814550855</v>
      </c>
      <c r="E12" s="514">
        <v>362779464</v>
      </c>
      <c r="F12" s="515">
        <v>123125613203</v>
      </c>
    </row>
    <row r="13" spans="2:6">
      <c r="B13" s="513" t="s">
        <v>5</v>
      </c>
      <c r="C13" s="514">
        <v>265815541</v>
      </c>
      <c r="D13" s="514">
        <v>42730130</v>
      </c>
      <c r="E13" s="514">
        <v>726800</v>
      </c>
      <c r="F13" s="515">
        <v>309272471</v>
      </c>
    </row>
    <row r="14" spans="2:6">
      <c r="B14" s="497" t="s">
        <v>6</v>
      </c>
      <c r="C14" s="500">
        <v>117408790911</v>
      </c>
      <c r="D14" s="500">
        <v>32508443714</v>
      </c>
      <c r="E14" s="500">
        <v>433968669</v>
      </c>
      <c r="F14" s="500">
        <v>150351203294</v>
      </c>
    </row>
    <row r="15" spans="2:6">
      <c r="B15" s="513" t="s">
        <v>7</v>
      </c>
      <c r="C15" s="511">
        <v>30479010985</v>
      </c>
      <c r="D15" s="511">
        <v>20940375381</v>
      </c>
      <c r="E15" s="516">
        <v>0</v>
      </c>
      <c r="F15" s="512">
        <v>51419386366</v>
      </c>
    </row>
    <row r="16" spans="2:6">
      <c r="B16" s="513" t="s">
        <v>8</v>
      </c>
      <c r="C16" s="514">
        <v>44127092095</v>
      </c>
      <c r="D16" s="514">
        <v>7137202747</v>
      </c>
      <c r="E16" s="514">
        <v>390065751</v>
      </c>
      <c r="F16" s="515">
        <v>51654360593</v>
      </c>
    </row>
    <row r="17" spans="2:6">
      <c r="B17" s="513" t="s">
        <v>9</v>
      </c>
      <c r="C17" s="514">
        <v>15705520</v>
      </c>
      <c r="D17" s="514">
        <v>29213827</v>
      </c>
      <c r="E17" s="516">
        <v>0</v>
      </c>
      <c r="F17" s="515">
        <v>44919347</v>
      </c>
    </row>
    <row r="18" spans="2:6">
      <c r="B18" s="513" t="s">
        <v>10</v>
      </c>
      <c r="C18" s="514">
        <v>1196164756</v>
      </c>
      <c r="D18" s="514">
        <v>316250400</v>
      </c>
      <c r="E18" s="514">
        <v>42402918</v>
      </c>
      <c r="F18" s="515">
        <v>1554818074</v>
      </c>
    </row>
    <row r="19" spans="2:6">
      <c r="B19" s="513" t="s">
        <v>11</v>
      </c>
      <c r="C19" s="514">
        <v>40144533280</v>
      </c>
      <c r="D19" s="514">
        <v>4070159091</v>
      </c>
      <c r="E19" s="514">
        <v>1500000</v>
      </c>
      <c r="F19" s="515">
        <v>44216192371</v>
      </c>
    </row>
    <row r="20" spans="2:6">
      <c r="B20" s="513" t="s">
        <v>721</v>
      </c>
      <c r="C20" s="516">
        <v>0</v>
      </c>
      <c r="D20" s="516">
        <v>15242268</v>
      </c>
      <c r="E20" s="514">
        <v>0</v>
      </c>
      <c r="F20" s="515">
        <v>15242268</v>
      </c>
    </row>
    <row r="21" spans="2:6">
      <c r="B21" s="513" t="s">
        <v>12</v>
      </c>
      <c r="C21" s="517">
        <v>1446284275</v>
      </c>
      <c r="D21" s="517">
        <v>0</v>
      </c>
      <c r="E21" s="516">
        <v>0</v>
      </c>
      <c r="F21" s="518">
        <v>1446284275</v>
      </c>
    </row>
    <row r="22" spans="2:6">
      <c r="B22" s="519" t="s">
        <v>59</v>
      </c>
      <c r="C22" s="493">
        <v>783885607306</v>
      </c>
      <c r="D22" s="493">
        <v>122275026084</v>
      </c>
      <c r="E22" s="493">
        <v>40133253895</v>
      </c>
      <c r="F22" s="493">
        <v>946293887285</v>
      </c>
    </row>
    <row r="23" spans="2:6">
      <c r="B23" s="17" t="s">
        <v>726</v>
      </c>
    </row>
  </sheetData>
  <mergeCells count="3">
    <mergeCell ref="B2:F2"/>
    <mergeCell ref="B3:F3"/>
    <mergeCell ref="B4:F4"/>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4"/>
  <sheetViews>
    <sheetView showGridLines="0" workbookViewId="0">
      <selection activeCell="B6" sqref="B6:F33"/>
    </sheetView>
  </sheetViews>
  <sheetFormatPr defaultColWidth="11.42578125" defaultRowHeight="15"/>
  <cols>
    <col min="2" max="2" width="59.85546875" customWidth="1"/>
    <col min="3" max="3" width="12.5703125" customWidth="1"/>
    <col min="4" max="4" width="27.140625" customWidth="1"/>
    <col min="5" max="5" width="23" customWidth="1"/>
    <col min="6" max="6" width="16.5703125" customWidth="1"/>
  </cols>
  <sheetData>
    <row r="2" spans="2:6" ht="15.75">
      <c r="B2" s="993" t="s">
        <v>983</v>
      </c>
      <c r="C2" s="993"/>
      <c r="D2" s="993"/>
      <c r="E2" s="993"/>
      <c r="F2" s="993"/>
    </row>
    <row r="3" spans="2:6" ht="15.75">
      <c r="B3" s="994" t="s">
        <v>876</v>
      </c>
      <c r="C3" s="995"/>
      <c r="D3" s="995"/>
      <c r="E3" s="995"/>
      <c r="F3" s="995"/>
    </row>
    <row r="4" spans="2:6" ht="15.75">
      <c r="B4" s="996" t="s">
        <v>615</v>
      </c>
      <c r="C4" s="997"/>
      <c r="D4" s="997"/>
      <c r="E4" s="997"/>
      <c r="F4" s="997"/>
    </row>
    <row r="5" spans="2:6" ht="15.75">
      <c r="B5" s="478"/>
      <c r="C5" s="479"/>
      <c r="D5" s="479"/>
      <c r="E5" s="479"/>
      <c r="F5" s="479"/>
    </row>
    <row r="6" spans="2:6" ht="25.5">
      <c r="B6" s="765" t="s">
        <v>0</v>
      </c>
      <c r="C6" s="524" t="s">
        <v>809</v>
      </c>
      <c r="D6" s="524" t="s">
        <v>823</v>
      </c>
      <c r="E6" s="524" t="s">
        <v>811</v>
      </c>
      <c r="F6" s="525" t="s">
        <v>829</v>
      </c>
    </row>
    <row r="7" spans="2:6">
      <c r="B7" s="522" t="s">
        <v>857</v>
      </c>
      <c r="C7" s="523">
        <v>140256226425</v>
      </c>
      <c r="D7" s="523">
        <v>16462148652</v>
      </c>
      <c r="E7" s="523">
        <v>4017000</v>
      </c>
      <c r="F7" s="523">
        <v>156722392077</v>
      </c>
    </row>
    <row r="8" spans="2:6">
      <c r="B8" s="526" t="s">
        <v>68</v>
      </c>
      <c r="C8" s="527">
        <v>62574080724</v>
      </c>
      <c r="D8" s="527">
        <v>15627238629</v>
      </c>
      <c r="E8" s="528">
        <v>0</v>
      </c>
      <c r="F8" s="529">
        <v>78201319353</v>
      </c>
    </row>
    <row r="9" spans="2:6">
      <c r="B9" s="526" t="s">
        <v>69</v>
      </c>
      <c r="C9" s="527">
        <v>10180523554</v>
      </c>
      <c r="D9" s="527">
        <v>13375000</v>
      </c>
      <c r="E9" s="527">
        <v>4017000</v>
      </c>
      <c r="F9" s="529">
        <v>10197915554</v>
      </c>
    </row>
    <row r="10" spans="2:6">
      <c r="B10" s="526" t="s">
        <v>70</v>
      </c>
      <c r="C10" s="527">
        <v>29551346403</v>
      </c>
      <c r="D10" s="527">
        <v>224615540</v>
      </c>
      <c r="E10" s="528">
        <v>0</v>
      </c>
      <c r="F10" s="529">
        <v>29775961943</v>
      </c>
    </row>
    <row r="11" spans="2:6">
      <c r="B11" s="526" t="s">
        <v>71</v>
      </c>
      <c r="C11" s="527">
        <v>37950275744</v>
      </c>
      <c r="D11" s="527">
        <v>596919483</v>
      </c>
      <c r="E11" s="528">
        <v>0</v>
      </c>
      <c r="F11" s="529">
        <v>38547195227</v>
      </c>
    </row>
    <row r="12" spans="2:6">
      <c r="B12" s="522" t="s">
        <v>858</v>
      </c>
      <c r="C12" s="523">
        <v>120390351940</v>
      </c>
      <c r="D12" s="523">
        <v>24120447098</v>
      </c>
      <c r="E12" s="523">
        <v>1560000</v>
      </c>
      <c r="F12" s="523">
        <v>144512359038</v>
      </c>
    </row>
    <row r="13" spans="2:6">
      <c r="B13" s="526" t="s">
        <v>859</v>
      </c>
      <c r="C13" s="527">
        <v>6368815503</v>
      </c>
      <c r="D13" s="527">
        <v>2408627276</v>
      </c>
      <c r="E13" s="527">
        <v>1560000</v>
      </c>
      <c r="F13" s="529">
        <v>8779002779</v>
      </c>
    </row>
    <row r="14" spans="2:6">
      <c r="B14" s="526" t="s">
        <v>72</v>
      </c>
      <c r="C14" s="527">
        <v>10173845109</v>
      </c>
      <c r="D14" s="527">
        <v>3933152170</v>
      </c>
      <c r="E14" s="528">
        <v>0</v>
      </c>
      <c r="F14" s="529">
        <v>14106997279</v>
      </c>
    </row>
    <row r="15" spans="2:6">
      <c r="B15" s="526" t="s">
        <v>73</v>
      </c>
      <c r="C15" s="527">
        <v>4332642827</v>
      </c>
      <c r="D15" s="527">
        <v>7731561024</v>
      </c>
      <c r="E15" s="528">
        <v>0</v>
      </c>
      <c r="F15" s="529">
        <v>12064203851</v>
      </c>
    </row>
    <row r="16" spans="2:6">
      <c r="B16" s="526" t="s">
        <v>796</v>
      </c>
      <c r="C16" s="527">
        <v>51804857373</v>
      </c>
      <c r="D16" s="527">
        <v>1517628525</v>
      </c>
      <c r="E16" s="528">
        <v>0</v>
      </c>
      <c r="F16" s="529">
        <v>53322485898</v>
      </c>
    </row>
    <row r="17" spans="2:6">
      <c r="B17" s="526" t="s">
        <v>74</v>
      </c>
      <c r="C17" s="527">
        <v>835287874</v>
      </c>
      <c r="D17" s="527">
        <v>0</v>
      </c>
      <c r="E17" s="528">
        <v>0</v>
      </c>
      <c r="F17" s="529">
        <v>835287874</v>
      </c>
    </row>
    <row r="18" spans="2:6">
      <c r="B18" s="526" t="s">
        <v>860</v>
      </c>
      <c r="C18" s="527">
        <v>38921859277</v>
      </c>
      <c r="D18" s="527">
        <v>5955505723</v>
      </c>
      <c r="E18" s="528">
        <v>0</v>
      </c>
      <c r="F18" s="529">
        <v>44877365000</v>
      </c>
    </row>
    <row r="19" spans="2:6">
      <c r="B19" s="526" t="s">
        <v>797</v>
      </c>
      <c r="C19" s="527">
        <v>1528821197</v>
      </c>
      <c r="D19" s="527">
        <v>1811227339</v>
      </c>
      <c r="E19" s="528">
        <v>0</v>
      </c>
      <c r="F19" s="529">
        <v>3340048536</v>
      </c>
    </row>
    <row r="20" spans="2:6">
      <c r="B20" s="526" t="s">
        <v>76</v>
      </c>
      <c r="C20" s="527">
        <v>149703020</v>
      </c>
      <c r="D20" s="527">
        <v>604073784</v>
      </c>
      <c r="E20" s="528">
        <v>0</v>
      </c>
      <c r="F20" s="529">
        <v>753776804</v>
      </c>
    </row>
    <row r="21" spans="2:6">
      <c r="B21" s="526" t="s">
        <v>77</v>
      </c>
      <c r="C21" s="527">
        <v>6274519760</v>
      </c>
      <c r="D21" s="527">
        <v>158671257</v>
      </c>
      <c r="E21" s="528">
        <v>0</v>
      </c>
      <c r="F21" s="529">
        <v>6433191017</v>
      </c>
    </row>
    <row r="22" spans="2:6">
      <c r="B22" s="522" t="s">
        <v>65</v>
      </c>
      <c r="C22" s="523">
        <v>6405198308</v>
      </c>
      <c r="D22" s="523">
        <v>874195071</v>
      </c>
      <c r="E22" s="523">
        <v>0</v>
      </c>
      <c r="F22" s="523">
        <v>7279393379</v>
      </c>
    </row>
    <row r="23" spans="2:6">
      <c r="B23" s="526" t="s">
        <v>798</v>
      </c>
      <c r="C23" s="527">
        <v>1465092960</v>
      </c>
      <c r="D23" s="527">
        <v>12104000</v>
      </c>
      <c r="E23" s="528">
        <v>0</v>
      </c>
      <c r="F23" s="529">
        <v>1477196960</v>
      </c>
    </row>
    <row r="24" spans="2:6">
      <c r="B24" s="526" t="s">
        <v>799</v>
      </c>
      <c r="C24" s="527">
        <v>4940105348</v>
      </c>
      <c r="D24" s="527">
        <v>862091071</v>
      </c>
      <c r="E24" s="528">
        <v>0</v>
      </c>
      <c r="F24" s="529">
        <v>5802196419</v>
      </c>
    </row>
    <row r="25" spans="2:6">
      <c r="B25" s="522" t="s">
        <v>66</v>
      </c>
      <c r="C25" s="523">
        <v>331997700633</v>
      </c>
      <c r="D25" s="523">
        <v>80795976687</v>
      </c>
      <c r="E25" s="523">
        <v>40127676895</v>
      </c>
      <c r="F25" s="523">
        <v>452921354215</v>
      </c>
    </row>
    <row r="26" spans="2:6">
      <c r="B26" s="526" t="s">
        <v>78</v>
      </c>
      <c r="C26" s="527">
        <v>17669577548</v>
      </c>
      <c r="D26" s="527">
        <v>4624171569</v>
      </c>
      <c r="E26" s="528">
        <v>0</v>
      </c>
      <c r="F26" s="529">
        <v>22293749117</v>
      </c>
    </row>
    <row r="27" spans="2:6">
      <c r="B27" s="526" t="s">
        <v>79</v>
      </c>
      <c r="C27" s="527">
        <v>26049255841</v>
      </c>
      <c r="D27" s="527">
        <v>60098336925</v>
      </c>
      <c r="E27" s="527">
        <v>3390608</v>
      </c>
      <c r="F27" s="529">
        <v>86150983374</v>
      </c>
    </row>
    <row r="28" spans="2:6">
      <c r="B28" s="526" t="s">
        <v>80</v>
      </c>
      <c r="C28" s="527">
        <v>5777560716</v>
      </c>
      <c r="D28" s="527">
        <v>487623630</v>
      </c>
      <c r="E28" s="527">
        <v>2500000</v>
      </c>
      <c r="F28" s="529">
        <v>6267684346</v>
      </c>
    </row>
    <row r="29" spans="2:6">
      <c r="B29" s="526" t="s">
        <v>81</v>
      </c>
      <c r="C29" s="527">
        <v>189237273747</v>
      </c>
      <c r="D29" s="527">
        <v>13854094937</v>
      </c>
      <c r="E29" s="527">
        <v>3700000</v>
      </c>
      <c r="F29" s="529">
        <v>203095068684</v>
      </c>
    </row>
    <row r="30" spans="2:6">
      <c r="B30" s="526" t="s">
        <v>82</v>
      </c>
      <c r="C30" s="527">
        <v>93264032781</v>
      </c>
      <c r="D30" s="527">
        <v>1731749626</v>
      </c>
      <c r="E30" s="527">
        <v>40118086287</v>
      </c>
      <c r="F30" s="529">
        <v>135113868694</v>
      </c>
    </row>
    <row r="31" spans="2:6">
      <c r="B31" s="522" t="s">
        <v>67</v>
      </c>
      <c r="C31" s="523">
        <v>184836130000</v>
      </c>
      <c r="D31" s="523">
        <v>22258576</v>
      </c>
      <c r="E31" s="523">
        <v>0</v>
      </c>
      <c r="F31" s="523">
        <v>184858388576</v>
      </c>
    </row>
    <row r="32" spans="2:6">
      <c r="B32" s="530" t="s">
        <v>83</v>
      </c>
      <c r="C32" s="527">
        <v>184836130000</v>
      </c>
      <c r="D32" s="527">
        <v>22258576</v>
      </c>
      <c r="E32" s="528">
        <v>0</v>
      </c>
      <c r="F32" s="529">
        <v>184858388576</v>
      </c>
    </row>
    <row r="33" spans="2:6">
      <c r="B33" s="531" t="s">
        <v>96</v>
      </c>
      <c r="C33" s="532">
        <v>783885607306</v>
      </c>
      <c r="D33" s="532">
        <v>122275026084</v>
      </c>
      <c r="E33" s="532">
        <v>40133253895</v>
      </c>
      <c r="F33" s="532">
        <v>946293887285</v>
      </c>
    </row>
    <row r="34" spans="2:6" ht="15.75">
      <c r="B34" s="520" t="s">
        <v>861</v>
      </c>
      <c r="C34" s="521"/>
      <c r="D34" s="521"/>
      <c r="E34" s="521"/>
      <c r="F34" s="521"/>
    </row>
  </sheetData>
  <mergeCells count="3">
    <mergeCell ref="B2:F2"/>
    <mergeCell ref="B3:F3"/>
    <mergeCell ref="B4:F4"/>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1"/>
  <sheetViews>
    <sheetView showGridLines="0" zoomScale="70" zoomScaleNormal="70" workbookViewId="0">
      <selection activeCell="E21" sqref="E21"/>
    </sheetView>
  </sheetViews>
  <sheetFormatPr defaultColWidth="11.42578125" defaultRowHeight="15"/>
  <cols>
    <col min="3" max="3" width="75.140625" customWidth="1"/>
    <col min="4" max="4" width="41.7109375" bestFit="1" customWidth="1"/>
    <col min="5" max="5" width="71.28515625" bestFit="1" customWidth="1"/>
    <col min="6" max="9" width="0" hidden="1" customWidth="1"/>
    <col min="10" max="10" width="16.140625" bestFit="1" customWidth="1"/>
    <col min="11" max="11" width="25.42578125" customWidth="1"/>
  </cols>
  <sheetData>
    <row r="2" spans="2:11" ht="14.45" customHeight="1">
      <c r="B2" s="646"/>
      <c r="C2" s="775" t="s">
        <v>984</v>
      </c>
      <c r="D2" s="775"/>
      <c r="E2" s="775"/>
      <c r="F2" s="775"/>
      <c r="G2" s="775"/>
      <c r="H2" s="775"/>
      <c r="I2" s="775"/>
      <c r="J2" s="775"/>
      <c r="K2" s="775"/>
    </row>
    <row r="3" spans="2:11">
      <c r="B3" s="647"/>
      <c r="C3" s="1007" t="s">
        <v>877</v>
      </c>
      <c r="D3" s="1007"/>
      <c r="E3" s="1007"/>
      <c r="F3" s="1007"/>
      <c r="G3" s="1007"/>
      <c r="H3" s="1007"/>
      <c r="I3" s="1007"/>
      <c r="J3" s="1007"/>
      <c r="K3" s="1007"/>
    </row>
    <row r="4" spans="2:11" ht="15" customHeight="1" thickBot="1">
      <c r="B4" s="647"/>
      <c r="C4" s="1008" t="s">
        <v>555</v>
      </c>
      <c r="D4" s="1008"/>
      <c r="E4" s="1008"/>
      <c r="F4" s="1008"/>
      <c r="G4" s="1008"/>
      <c r="H4" s="1008"/>
      <c r="I4" s="1008"/>
      <c r="J4" s="1008"/>
      <c r="K4" s="1008"/>
    </row>
    <row r="5" spans="2:11" ht="19.5" thickBot="1">
      <c r="C5" s="1009" t="s">
        <v>1011</v>
      </c>
      <c r="D5" s="1011" t="s">
        <v>1012</v>
      </c>
      <c r="E5" s="1011" t="s">
        <v>1013</v>
      </c>
      <c r="F5" s="1013">
        <v>2019</v>
      </c>
      <c r="G5" s="1006"/>
      <c r="H5" s="1005">
        <v>2020</v>
      </c>
      <c r="I5" s="1006"/>
      <c r="J5" s="1005">
        <v>2021</v>
      </c>
      <c r="K5" s="1006"/>
    </row>
    <row r="6" spans="2:11" ht="18" customHeight="1">
      <c r="C6" s="1010"/>
      <c r="D6" s="1012"/>
      <c r="E6" s="1012"/>
      <c r="F6" s="581" t="s">
        <v>1014</v>
      </c>
      <c r="G6" s="582" t="s">
        <v>1015</v>
      </c>
      <c r="H6" s="583" t="s">
        <v>1014</v>
      </c>
      <c r="I6" s="584" t="s">
        <v>1015</v>
      </c>
      <c r="J6" s="585" t="s">
        <v>1014</v>
      </c>
      <c r="K6" s="585" t="s">
        <v>1015</v>
      </c>
    </row>
    <row r="7" spans="2:11" ht="18.75">
      <c r="C7" s="586" t="s">
        <v>1016</v>
      </c>
      <c r="D7" s="587" t="s">
        <v>1017</v>
      </c>
      <c r="E7" s="588" t="s">
        <v>1018</v>
      </c>
      <c r="F7" s="589">
        <v>170570152783</v>
      </c>
      <c r="G7" s="590">
        <v>172728580399.4212</v>
      </c>
      <c r="H7" s="589">
        <v>194523028716.1994</v>
      </c>
      <c r="I7" s="591">
        <v>196736.31222877308</v>
      </c>
      <c r="J7" s="592">
        <v>194510.2</v>
      </c>
      <c r="K7" s="592">
        <v>196089.976</v>
      </c>
    </row>
    <row r="8" spans="2:11" ht="18.75">
      <c r="C8" s="593" t="s">
        <v>1019</v>
      </c>
      <c r="D8" s="594" t="s">
        <v>1020</v>
      </c>
      <c r="E8" s="587" t="s">
        <v>1021</v>
      </c>
      <c r="F8" s="595">
        <v>0</v>
      </c>
      <c r="G8" s="590">
        <v>51818574119.826355</v>
      </c>
      <c r="H8" s="596">
        <v>17157289754</v>
      </c>
      <c r="I8" s="597">
        <v>59020.893668631928</v>
      </c>
      <c r="J8" s="592">
        <v>11248.8</v>
      </c>
      <c r="K8" s="592">
        <v>58826.9928</v>
      </c>
    </row>
    <row r="9" spans="2:11" ht="18.75">
      <c r="C9" s="593" t="s">
        <v>1022</v>
      </c>
      <c r="D9" s="594" t="s">
        <v>1023</v>
      </c>
      <c r="E9" s="587" t="s">
        <v>1024</v>
      </c>
      <c r="F9" s="589">
        <v>8561575450</v>
      </c>
      <c r="G9" s="598">
        <v>34352163714.25</v>
      </c>
      <c r="H9" s="589">
        <v>9481466308</v>
      </c>
      <c r="I9" s="597">
        <v>36267.269053800002</v>
      </c>
      <c r="J9" s="592">
        <v>9359.0416189999996</v>
      </c>
      <c r="K9" s="592">
        <v>37196.616189537512</v>
      </c>
    </row>
    <row r="10" spans="2:11" ht="18.75">
      <c r="C10" s="593" t="s">
        <v>881</v>
      </c>
      <c r="D10" s="594" t="s">
        <v>1025</v>
      </c>
      <c r="E10" s="587" t="s">
        <v>1026</v>
      </c>
      <c r="F10" s="589">
        <v>17506479068</v>
      </c>
      <c r="G10" s="598">
        <v>60337295328.5</v>
      </c>
      <c r="H10" s="589">
        <v>18006476701</v>
      </c>
      <c r="I10" s="597">
        <v>65714.7437813</v>
      </c>
      <c r="J10" s="592">
        <v>20726.097320000001</v>
      </c>
      <c r="K10" s="592">
        <v>66215.2002202</v>
      </c>
    </row>
    <row r="11" spans="2:11" ht="18.75">
      <c r="C11" s="593" t="s">
        <v>1027</v>
      </c>
      <c r="D11" s="594" t="s">
        <v>1028</v>
      </c>
      <c r="E11" s="587" t="s">
        <v>1029</v>
      </c>
      <c r="F11" s="589">
        <v>611273336</v>
      </c>
      <c r="G11" s="598">
        <v>6870432742.8500004</v>
      </c>
      <c r="H11" s="589">
        <v>718371561</v>
      </c>
      <c r="I11" s="597">
        <v>7253.453810760001</v>
      </c>
      <c r="J11" s="592">
        <v>660.71190899999999</v>
      </c>
      <c r="K11" s="592">
        <v>7439.3232379075025</v>
      </c>
    </row>
    <row r="12" spans="2:11" ht="18.75">
      <c r="C12" s="599" t="s">
        <v>1030</v>
      </c>
      <c r="D12" s="594" t="s">
        <v>1031</v>
      </c>
      <c r="E12" s="600" t="s">
        <v>1032</v>
      </c>
      <c r="F12" s="601">
        <v>893872413</v>
      </c>
      <c r="G12" s="602">
        <v>15309117211.059999</v>
      </c>
      <c r="H12" s="601">
        <v>1128076441</v>
      </c>
      <c r="I12" s="603">
        <v>17221.48745886</v>
      </c>
      <c r="J12" s="592">
        <v>1334.7783930000001</v>
      </c>
      <c r="K12" s="592">
        <v>17827.576018099997</v>
      </c>
    </row>
    <row r="13" spans="2:11" ht="18.75">
      <c r="C13" s="599"/>
      <c r="D13" s="600" t="s">
        <v>1033</v>
      </c>
      <c r="E13" s="600" t="s">
        <v>1034</v>
      </c>
      <c r="F13" s="601">
        <v>70197840</v>
      </c>
      <c r="G13" s="602">
        <v>80880178.800000012</v>
      </c>
      <c r="H13" s="601">
        <v>56298566</v>
      </c>
      <c r="I13" s="603">
        <v>87.488122400000009</v>
      </c>
      <c r="J13" s="592">
        <v>17.925058</v>
      </c>
      <c r="K13" s="592">
        <v>25.540537159511619</v>
      </c>
    </row>
    <row r="14" spans="2:11" ht="18.75">
      <c r="C14" s="599" t="s">
        <v>1035</v>
      </c>
      <c r="D14" s="594" t="s">
        <v>1036</v>
      </c>
      <c r="E14" s="594" t="s">
        <v>1037</v>
      </c>
      <c r="F14" s="601">
        <v>72251028</v>
      </c>
      <c r="G14" s="602">
        <v>223037270.69999999</v>
      </c>
      <c r="H14" s="601">
        <v>72251028</v>
      </c>
      <c r="I14" s="603">
        <v>216.64271739225362</v>
      </c>
      <c r="J14" s="592">
        <v>56.298566000000001</v>
      </c>
      <c r="K14" s="592">
        <v>69.163215744000013</v>
      </c>
    </row>
    <row r="15" spans="2:11" ht="18.75">
      <c r="C15" s="604"/>
      <c r="D15" s="605" t="s">
        <v>1038</v>
      </c>
      <c r="E15" s="606" t="s">
        <v>1039</v>
      </c>
      <c r="F15" s="607">
        <v>17925058</v>
      </c>
      <c r="G15" s="608">
        <v>44607454.140000001</v>
      </c>
      <c r="H15" s="609">
        <v>17925058</v>
      </c>
      <c r="I15" s="610">
        <v>43.328543478450726</v>
      </c>
      <c r="J15" s="592">
        <v>72.251028000000005</v>
      </c>
      <c r="K15" s="592">
        <v>127.70268579755809</v>
      </c>
    </row>
    <row r="16" spans="2:11" ht="18.75">
      <c r="C16" s="593" t="s">
        <v>1040</v>
      </c>
      <c r="D16" s="611" t="s">
        <v>1041</v>
      </c>
      <c r="E16" s="611" t="s">
        <v>1042</v>
      </c>
      <c r="F16" s="601">
        <v>2087912</v>
      </c>
      <c r="G16" s="602">
        <v>1717021.97</v>
      </c>
      <c r="H16" s="612">
        <v>2087900</v>
      </c>
      <c r="I16" s="603">
        <v>1.7442412999999999</v>
      </c>
      <c r="J16" s="592">
        <v>2.0878999999999999</v>
      </c>
      <c r="K16" s="592">
        <v>1.6029507643100001</v>
      </c>
    </row>
    <row r="17" spans="3:11" ht="18.75">
      <c r="C17" s="613" t="s">
        <v>1043</v>
      </c>
      <c r="D17" s="614" t="s">
        <v>1044</v>
      </c>
      <c r="E17" s="614" t="s">
        <v>1045</v>
      </c>
      <c r="F17" s="601">
        <v>118698745</v>
      </c>
      <c r="G17" s="602">
        <v>1313192556</v>
      </c>
      <c r="H17" s="615">
        <v>110866339</v>
      </c>
      <c r="I17" s="616">
        <v>1923.9698715</v>
      </c>
      <c r="J17" s="592">
        <v>126.501396</v>
      </c>
      <c r="K17" s="592">
        <v>1045.1948164745997</v>
      </c>
    </row>
    <row r="18" spans="3:11" ht="18.75">
      <c r="C18" s="613" t="s">
        <v>1046</v>
      </c>
      <c r="D18" s="614" t="s">
        <v>1047</v>
      </c>
      <c r="E18" s="614" t="s">
        <v>1048</v>
      </c>
      <c r="F18" s="601">
        <v>290282427</v>
      </c>
      <c r="G18" s="602">
        <v>335592929.04000002</v>
      </c>
      <c r="H18" s="615">
        <v>338683373</v>
      </c>
      <c r="I18" s="603">
        <v>312.20412216000005</v>
      </c>
      <c r="J18" s="592">
        <v>338.68337300000002</v>
      </c>
      <c r="K18" s="592">
        <v>243.90390288928003</v>
      </c>
    </row>
    <row r="19" spans="3:11" ht="37.5">
      <c r="C19" s="617" t="s">
        <v>1049</v>
      </c>
      <c r="D19" s="618" t="s">
        <v>1050</v>
      </c>
      <c r="E19" s="619" t="s">
        <v>1051</v>
      </c>
      <c r="F19" s="609">
        <v>120000000</v>
      </c>
      <c r="G19" s="620">
        <v>120000000</v>
      </c>
      <c r="H19" s="621">
        <v>120000000</v>
      </c>
      <c r="I19" s="622">
        <v>120</v>
      </c>
      <c r="J19" s="592">
        <v>120</v>
      </c>
      <c r="K19" s="592">
        <v>120</v>
      </c>
    </row>
    <row r="20" spans="3:11" ht="18.75">
      <c r="C20" s="593" t="s">
        <v>1052</v>
      </c>
      <c r="D20" s="614" t="s">
        <v>1053</v>
      </c>
      <c r="E20" s="614" t="s">
        <v>1054</v>
      </c>
      <c r="F20" s="589"/>
      <c r="G20" s="598"/>
      <c r="H20" s="615"/>
      <c r="I20" s="623"/>
      <c r="J20" s="592">
        <v>4511.2919570000004</v>
      </c>
      <c r="K20" s="592">
        <v>15567.63484056</v>
      </c>
    </row>
    <row r="21" spans="3:11" ht="18.75">
      <c r="C21" s="613" t="s">
        <v>1055</v>
      </c>
      <c r="D21" s="624" t="s">
        <v>1056</v>
      </c>
      <c r="E21" s="624" t="s">
        <v>1057</v>
      </c>
      <c r="F21" s="589">
        <v>7282236301</v>
      </c>
      <c r="G21" s="598">
        <v>18704561551.834999</v>
      </c>
      <c r="H21" s="615">
        <v>7692538581</v>
      </c>
      <c r="I21" s="623">
        <v>20371.570572203</v>
      </c>
      <c r="J21" s="592">
        <v>7819.1058359999997</v>
      </c>
      <c r="K21" s="592">
        <v>20526.712068262001</v>
      </c>
    </row>
    <row r="22" spans="3:11" ht="18.75">
      <c r="C22" s="613" t="s">
        <v>1058</v>
      </c>
      <c r="D22" s="624" t="s">
        <v>1059</v>
      </c>
      <c r="E22" s="624" t="s">
        <v>1060</v>
      </c>
      <c r="F22" s="589">
        <v>8052202828</v>
      </c>
      <c r="G22" s="598">
        <v>16049720557.380999</v>
      </c>
      <c r="H22" s="615">
        <v>8619263346</v>
      </c>
      <c r="I22" s="623">
        <v>17480.121845825797</v>
      </c>
      <c r="J22" s="592">
        <v>8737.8652129999991</v>
      </c>
      <c r="K22" s="592">
        <v>17613.243258573199</v>
      </c>
    </row>
    <row r="23" spans="3:11" ht="18.75">
      <c r="C23" s="613" t="s">
        <v>1061</v>
      </c>
      <c r="D23" s="624" t="s">
        <v>1062</v>
      </c>
      <c r="E23" s="624" t="s">
        <v>1063</v>
      </c>
      <c r="F23" s="589">
        <v>5157691670</v>
      </c>
      <c r="G23" s="598">
        <v>8688570527.3039989</v>
      </c>
      <c r="H23" s="615">
        <v>9487332794</v>
      </c>
      <c r="I23" s="623">
        <v>9462.9231045072011</v>
      </c>
      <c r="J23" s="592">
        <v>6392.6249349999998</v>
      </c>
      <c r="K23" s="592">
        <v>9534.9888317087989</v>
      </c>
    </row>
    <row r="24" spans="3:11" ht="18.75">
      <c r="C24" s="613" t="s">
        <v>1064</v>
      </c>
      <c r="D24" s="624" t="s">
        <v>1065</v>
      </c>
      <c r="E24" s="624" t="s">
        <v>1066</v>
      </c>
      <c r="F24" s="589">
        <v>874248087</v>
      </c>
      <c r="G24" s="598">
        <v>1810118859.855</v>
      </c>
      <c r="H24" s="615">
        <v>974248087</v>
      </c>
      <c r="I24" s="623">
        <v>1971.4423134390001</v>
      </c>
      <c r="J24" s="592">
        <v>974.24808700000006</v>
      </c>
      <c r="K24" s="592">
        <v>1986.4560066059998</v>
      </c>
    </row>
    <row r="25" spans="3:11" ht="18.75">
      <c r="C25" s="613" t="s">
        <v>1067</v>
      </c>
      <c r="D25" s="624" t="s">
        <v>1068</v>
      </c>
      <c r="E25" s="624" t="s">
        <v>1069</v>
      </c>
      <c r="F25" s="589">
        <v>3773558554</v>
      </c>
      <c r="G25" s="598">
        <v>6447112890.04</v>
      </c>
      <c r="H25" s="615">
        <v>3773558554</v>
      </c>
      <c r="I25" s="597">
        <v>6532.3843767999988</v>
      </c>
      <c r="J25" s="592">
        <v>3487.6073470000001</v>
      </c>
      <c r="K25" s="592">
        <v>5512.2434687621981</v>
      </c>
    </row>
    <row r="26" spans="3:11" ht="18.75">
      <c r="C26" s="613" t="s">
        <v>1070</v>
      </c>
      <c r="D26" s="624" t="s">
        <v>1071</v>
      </c>
      <c r="E26" s="624" t="s">
        <v>1072</v>
      </c>
      <c r="F26" s="589">
        <v>7256797730</v>
      </c>
      <c r="G26" s="598">
        <v>9810900240.2199993</v>
      </c>
      <c r="H26" s="615">
        <v>9388450084</v>
      </c>
      <c r="I26" s="597">
        <v>10706.025177480002</v>
      </c>
      <c r="J26" s="592">
        <v>8827.6632750000008</v>
      </c>
      <c r="K26" s="592">
        <v>9710.7801057927682</v>
      </c>
    </row>
    <row r="27" spans="3:11" ht="18.75">
      <c r="C27" s="593"/>
      <c r="D27" s="614" t="s">
        <v>1073</v>
      </c>
      <c r="E27" s="614" t="s">
        <v>1074</v>
      </c>
      <c r="F27" s="601">
        <v>1328308604</v>
      </c>
      <c r="G27" s="602">
        <v>2452725060.0549998</v>
      </c>
      <c r="H27" s="612">
        <v>1328308604</v>
      </c>
      <c r="I27" s="625">
        <v>2676.5062943700004</v>
      </c>
      <c r="J27" s="592">
        <v>1328.3086040000001</v>
      </c>
      <c r="K27" s="592">
        <v>2427.695026448192</v>
      </c>
    </row>
    <row r="28" spans="3:11" ht="18.75">
      <c r="C28" s="613" t="s">
        <v>1075</v>
      </c>
      <c r="D28" s="624" t="s">
        <v>1076</v>
      </c>
      <c r="E28" s="624" t="s">
        <v>1077</v>
      </c>
      <c r="F28" s="589">
        <v>4647993656</v>
      </c>
      <c r="G28" s="598">
        <v>34351731723.850002</v>
      </c>
      <c r="H28" s="615">
        <v>4647993656</v>
      </c>
      <c r="I28" s="623">
        <v>36925.069309000006</v>
      </c>
      <c r="J28" s="592">
        <v>4647.9936559999996</v>
      </c>
      <c r="K28" s="592">
        <v>32830.819089538672</v>
      </c>
    </row>
    <row r="29" spans="3:11" ht="18.75">
      <c r="C29" s="613" t="s">
        <v>1078</v>
      </c>
      <c r="D29" s="624" t="s">
        <v>1079</v>
      </c>
      <c r="E29" s="624" t="s">
        <v>1080</v>
      </c>
      <c r="F29" s="601">
        <v>594787637</v>
      </c>
      <c r="G29" s="602">
        <v>6870346344.7700005</v>
      </c>
      <c r="H29" s="612">
        <v>594787637</v>
      </c>
      <c r="I29" s="625">
        <v>7385.0138618000001</v>
      </c>
      <c r="J29" s="592">
        <v>594.78763700000002</v>
      </c>
      <c r="K29" s="592">
        <v>6566.1638179077345</v>
      </c>
    </row>
    <row r="30" spans="3:11" ht="18.75">
      <c r="C30" s="593" t="s">
        <v>1081</v>
      </c>
      <c r="D30" s="614" t="s">
        <v>1082</v>
      </c>
      <c r="E30" s="614" t="s">
        <v>1083</v>
      </c>
      <c r="F30" s="601">
        <v>1500000000</v>
      </c>
      <c r="G30" s="602">
        <v>1539579318.75</v>
      </c>
      <c r="H30" s="612">
        <v>1500000000</v>
      </c>
      <c r="I30" s="625">
        <v>1678.6277730000002</v>
      </c>
      <c r="J30" s="592">
        <v>1500</v>
      </c>
      <c r="K30" s="592">
        <v>1344.6451683705002</v>
      </c>
    </row>
    <row r="31" spans="3:11" ht="18.75">
      <c r="C31" s="599" t="s">
        <v>1084</v>
      </c>
      <c r="D31" s="626" t="s">
        <v>1085</v>
      </c>
      <c r="E31" s="626" t="s">
        <v>1086</v>
      </c>
      <c r="F31" s="607">
        <v>500000000</v>
      </c>
      <c r="G31" s="608">
        <v>513193106.25</v>
      </c>
      <c r="H31" s="627">
        <v>500000000</v>
      </c>
      <c r="I31" s="628">
        <v>559.54259100000002</v>
      </c>
      <c r="J31" s="592">
        <v>200</v>
      </c>
      <c r="K31" s="592">
        <v>448.21505612350006</v>
      </c>
    </row>
    <row r="32" spans="3:11" ht="18.75">
      <c r="C32" s="593" t="s">
        <v>1087</v>
      </c>
      <c r="D32" s="594" t="s">
        <v>1088</v>
      </c>
      <c r="E32" s="594" t="s">
        <v>1089</v>
      </c>
      <c r="F32" s="601">
        <v>38031551496</v>
      </c>
      <c r="G32" s="602">
        <v>37556551495.949997</v>
      </c>
      <c r="H32" s="612">
        <v>41772061095</v>
      </c>
      <c r="I32" s="629">
        <v>41772.061094699995</v>
      </c>
      <c r="J32" s="592">
        <v>38152.986051</v>
      </c>
      <c r="K32" s="592">
        <v>38152.986050841966</v>
      </c>
    </row>
    <row r="33" spans="3:11" ht="18.75">
      <c r="C33" s="593" t="s">
        <v>1090</v>
      </c>
      <c r="D33" s="594" t="s">
        <v>1091</v>
      </c>
      <c r="E33" s="594" t="s">
        <v>1092</v>
      </c>
      <c r="F33" s="601">
        <v>162681004</v>
      </c>
      <c r="G33" s="602">
        <v>1976660605.0500002</v>
      </c>
      <c r="H33" s="612">
        <v>162681005</v>
      </c>
      <c r="I33" s="630">
        <v>2198.5295313000001</v>
      </c>
      <c r="J33" s="592">
        <v>162.681005</v>
      </c>
      <c r="K33" s="592">
        <v>2008.0518974127349</v>
      </c>
    </row>
    <row r="34" spans="3:11" ht="38.25" thickBot="1">
      <c r="C34" s="631" t="s">
        <v>1093</v>
      </c>
      <c r="D34" s="600" t="s">
        <v>1094</v>
      </c>
      <c r="E34" s="632" t="s">
        <v>1095</v>
      </c>
      <c r="F34" s="633">
        <v>1340760000</v>
      </c>
      <c r="G34" s="608">
        <v>1511530435</v>
      </c>
      <c r="H34" s="627">
        <v>1196400000</v>
      </c>
      <c r="I34" s="634">
        <v>1323.5075409999999</v>
      </c>
      <c r="J34" s="635">
        <v>1080.1815779999999</v>
      </c>
      <c r="K34" s="592">
        <v>1080.1815780302743</v>
      </c>
    </row>
    <row r="35" spans="3:11" ht="19.5" thickBot="1">
      <c r="C35" s="636" t="s">
        <v>1096</v>
      </c>
      <c r="D35" s="637"/>
      <c r="E35" s="637"/>
      <c r="F35" s="638">
        <v>284994682178</v>
      </c>
      <c r="G35" s="639">
        <v>502330220507.85498</v>
      </c>
      <c r="H35" s="639">
        <v>346942177333.1994</v>
      </c>
      <c r="I35" s="640">
        <v>560128780911.98596</v>
      </c>
      <c r="J35" s="641">
        <v>326990.72174300009</v>
      </c>
      <c r="K35" s="641">
        <v>550539.6088395128</v>
      </c>
    </row>
    <row r="36" spans="3:11" ht="19.5" thickBot="1">
      <c r="C36" s="636" t="s">
        <v>1097</v>
      </c>
      <c r="D36" s="642"/>
      <c r="E36" s="642"/>
      <c r="F36" s="643"/>
      <c r="G36" s="643"/>
      <c r="H36" s="643"/>
      <c r="I36" s="643"/>
      <c r="J36" s="762">
        <v>6.670217997130054E-2</v>
      </c>
      <c r="K36" s="762">
        <v>0.11230346804459046</v>
      </c>
    </row>
    <row r="37" spans="3:11" ht="19.5" thickBot="1">
      <c r="C37" s="644" t="s">
        <v>1098</v>
      </c>
      <c r="D37" s="645"/>
      <c r="E37" s="645"/>
      <c r="F37" s="643"/>
      <c r="G37" s="643"/>
      <c r="H37" s="643"/>
      <c r="I37" s="643"/>
      <c r="J37" s="763">
        <v>0.37067633794020893</v>
      </c>
      <c r="K37" s="763">
        <v>0.61762699346289185</v>
      </c>
    </row>
    <row r="38" spans="3:11" ht="15.75">
      <c r="C38" s="648" t="s">
        <v>1099</v>
      </c>
    </row>
    <row r="39" spans="3:11">
      <c r="C39" s="649" t="s">
        <v>1100</v>
      </c>
    </row>
    <row r="40" spans="3:11">
      <c r="C40" s="649" t="s">
        <v>1101</v>
      </c>
    </row>
    <row r="41" spans="3:11">
      <c r="C41" s="649" t="s">
        <v>1102</v>
      </c>
    </row>
  </sheetData>
  <mergeCells count="9">
    <mergeCell ref="J5:K5"/>
    <mergeCell ref="C2:K2"/>
    <mergeCell ref="C3:K3"/>
    <mergeCell ref="C4:K4"/>
    <mergeCell ref="C5:C6"/>
    <mergeCell ref="D5:D6"/>
    <mergeCell ref="E5:E6"/>
    <mergeCell ref="F5:G5"/>
    <mergeCell ref="H5:I5"/>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20"/>
  <sheetViews>
    <sheetView showGridLines="0" workbookViewId="0">
      <selection activeCell="C14" sqref="C14"/>
    </sheetView>
  </sheetViews>
  <sheetFormatPr defaultColWidth="11.42578125" defaultRowHeight="15"/>
  <cols>
    <col min="2" max="2" width="52.28515625" customWidth="1"/>
    <col min="3" max="3" width="19.5703125" customWidth="1"/>
    <col min="4" max="4" width="12" bestFit="1" customWidth="1"/>
  </cols>
  <sheetData>
    <row r="3" spans="2:3">
      <c r="B3" s="48"/>
    </row>
    <row r="4" spans="2:3">
      <c r="B4" s="1014" t="s">
        <v>985</v>
      </c>
      <c r="C4" s="1014"/>
    </row>
    <row r="5" spans="2:3">
      <c r="B5" s="1015" t="s">
        <v>878</v>
      </c>
      <c r="C5" s="1015"/>
    </row>
    <row r="6" spans="2:3">
      <c r="B6" s="1016" t="s">
        <v>555</v>
      </c>
      <c r="C6" s="1016"/>
    </row>
    <row r="7" spans="2:3">
      <c r="B7" s="768" t="s">
        <v>0</v>
      </c>
      <c r="C7" s="394" t="s">
        <v>629</v>
      </c>
    </row>
    <row r="8" spans="2:3">
      <c r="B8" s="766" t="s">
        <v>841</v>
      </c>
      <c r="C8" s="534">
        <v>97092.590360999995</v>
      </c>
    </row>
    <row r="9" spans="2:3">
      <c r="B9" s="767" t="s">
        <v>850</v>
      </c>
      <c r="C9" s="534">
        <v>17616.580489</v>
      </c>
    </row>
    <row r="10" spans="2:3">
      <c r="B10" s="767" t="s">
        <v>879</v>
      </c>
      <c r="C10" s="534">
        <v>74560.605570999993</v>
      </c>
    </row>
    <row r="11" spans="2:3">
      <c r="B11" s="767" t="s">
        <v>880</v>
      </c>
      <c r="C11" s="534">
        <v>1190.3387740000001</v>
      </c>
    </row>
    <row r="12" spans="2:3">
      <c r="B12" s="769" t="s">
        <v>881</v>
      </c>
      <c r="C12" s="534">
        <v>21086.097320000001</v>
      </c>
    </row>
    <row r="13" spans="2:3" ht="25.5">
      <c r="B13" s="768" t="s">
        <v>882</v>
      </c>
      <c r="C13" s="535">
        <f>SUM(C8:C12)</f>
        <v>211546.21251499999</v>
      </c>
    </row>
    <row r="14" spans="2:3">
      <c r="B14" s="404" t="s">
        <v>610</v>
      </c>
      <c r="C14" s="1"/>
    </row>
    <row r="15" spans="2:3">
      <c r="C15" s="1"/>
    </row>
    <row r="20" spans="3:3">
      <c r="C20" s="180"/>
    </row>
  </sheetData>
  <mergeCells count="3">
    <mergeCell ref="B4:C4"/>
    <mergeCell ref="B5:C5"/>
    <mergeCell ref="B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5"/>
  <sheetViews>
    <sheetView showGridLines="0" workbookViewId="0">
      <selection activeCell="D12" sqref="D12"/>
    </sheetView>
  </sheetViews>
  <sheetFormatPr defaultColWidth="11.5703125" defaultRowHeight="15"/>
  <cols>
    <col min="1" max="1" width="11.5703125" style="1"/>
    <col min="2" max="2" width="25.28515625" style="1" customWidth="1"/>
    <col min="3" max="4" width="11.5703125" style="1"/>
    <col min="5" max="5" width="13.85546875" style="1" customWidth="1"/>
    <col min="6" max="6" width="12.85546875" style="1" customWidth="1"/>
    <col min="7" max="16384" width="11.5703125" style="1"/>
  </cols>
  <sheetData>
    <row r="3" spans="2:6" ht="15.75" customHeight="1">
      <c r="B3" s="789" t="s">
        <v>140</v>
      </c>
      <c r="C3" s="789"/>
      <c r="D3" s="789"/>
      <c r="E3" s="789"/>
      <c r="F3" s="789"/>
    </row>
    <row r="4" spans="2:6">
      <c r="B4" s="790" t="s">
        <v>108</v>
      </c>
      <c r="C4" s="790"/>
      <c r="D4" s="790"/>
      <c r="E4" s="790"/>
      <c r="F4" s="790"/>
    </row>
    <row r="5" spans="2:6">
      <c r="B5" s="791" t="s">
        <v>141</v>
      </c>
      <c r="C5" s="791"/>
      <c r="D5" s="791"/>
      <c r="E5" s="791"/>
      <c r="F5" s="791"/>
    </row>
    <row r="7" spans="2:6" ht="15" customHeight="1">
      <c r="B7" s="792" t="s">
        <v>142</v>
      </c>
      <c r="C7" s="792">
        <v>2019</v>
      </c>
      <c r="D7" s="792">
        <v>2020</v>
      </c>
      <c r="E7" s="793" t="s">
        <v>143</v>
      </c>
      <c r="F7" s="794"/>
    </row>
    <row r="8" spans="2:6" ht="15" customHeight="1">
      <c r="B8" s="792"/>
      <c r="C8" s="792"/>
      <c r="D8" s="792"/>
      <c r="E8" s="64" t="s">
        <v>144</v>
      </c>
      <c r="F8" s="64" t="s">
        <v>145</v>
      </c>
    </row>
    <row r="9" spans="2:6" ht="15.75">
      <c r="B9" s="65" t="s">
        <v>146</v>
      </c>
      <c r="C9" s="66">
        <f>C10+C11</f>
        <v>-1309.1999999999998</v>
      </c>
      <c r="D9" s="67">
        <f>D10+D11</f>
        <v>-2457</v>
      </c>
      <c r="E9" s="67">
        <f>D9-C9</f>
        <v>-1147.8000000000002</v>
      </c>
      <c r="F9" s="68">
        <f>D9/C9-1</f>
        <v>0.87671860678276836</v>
      </c>
    </row>
    <row r="10" spans="2:6">
      <c r="B10" s="69" t="s">
        <v>147</v>
      </c>
      <c r="C10" s="70">
        <v>-4452.5</v>
      </c>
      <c r="D10" s="71">
        <v>-3324.2</v>
      </c>
      <c r="E10" s="71">
        <f t="shared" ref="E10:E11" si="0">D10-C10</f>
        <v>1128.3000000000002</v>
      </c>
      <c r="F10" s="72">
        <f t="shared" ref="F10:F14" si="1">D10/C10-1</f>
        <v>-0.25340819764177436</v>
      </c>
    </row>
    <row r="11" spans="2:6">
      <c r="B11" s="69" t="s">
        <v>148</v>
      </c>
      <c r="C11" s="70">
        <v>3143.3</v>
      </c>
      <c r="D11" s="71">
        <v>867.2</v>
      </c>
      <c r="E11" s="71">
        <f t="shared" si="0"/>
        <v>-2276.1000000000004</v>
      </c>
      <c r="F11" s="72">
        <f t="shared" si="1"/>
        <v>-0.72411160245601758</v>
      </c>
    </row>
    <row r="12" spans="2:6" ht="15.75">
      <c r="B12" s="73" t="s">
        <v>149</v>
      </c>
      <c r="C12" s="66">
        <v>-1979.2</v>
      </c>
      <c r="D12" s="74">
        <v>-1604.5</v>
      </c>
      <c r="E12" s="74">
        <f>D12-C12</f>
        <v>374.70000000000005</v>
      </c>
      <c r="F12" s="75">
        <f t="shared" si="1"/>
        <v>-0.189318916734034</v>
      </c>
    </row>
    <row r="13" spans="2:6" ht="15.75">
      <c r="B13" s="76" t="s">
        <v>150</v>
      </c>
      <c r="C13" s="66">
        <v>3281</v>
      </c>
      <c r="D13" s="77">
        <v>3305.5</v>
      </c>
      <c r="E13" s="77">
        <f>D13-C13</f>
        <v>24.5</v>
      </c>
      <c r="F13" s="78">
        <f t="shared" si="1"/>
        <v>7.4672355989027217E-3</v>
      </c>
    </row>
    <row r="14" spans="2:6" ht="15.75">
      <c r="B14" s="79" t="s">
        <v>151</v>
      </c>
      <c r="C14" s="80">
        <f>C13+C9+C12</f>
        <v>-7.3999999999998636</v>
      </c>
      <c r="D14" s="80">
        <f>D13+D9+D12</f>
        <v>-756</v>
      </c>
      <c r="E14" s="80">
        <f>D14-C14</f>
        <v>-748.60000000000014</v>
      </c>
      <c r="F14" s="81">
        <f t="shared" si="1"/>
        <v>101.16216216216405</v>
      </c>
    </row>
    <row r="15" spans="2:6" ht="25.5" customHeight="1">
      <c r="B15" s="788" t="s">
        <v>139</v>
      </c>
      <c r="C15" s="788"/>
      <c r="D15" s="788"/>
      <c r="E15" s="788"/>
    </row>
  </sheetData>
  <mergeCells count="8">
    <mergeCell ref="B15:E15"/>
    <mergeCell ref="B3:F3"/>
    <mergeCell ref="B4:F4"/>
    <mergeCell ref="B5:F5"/>
    <mergeCell ref="B7:B8"/>
    <mergeCell ref="C7:C8"/>
    <mergeCell ref="D7:D8"/>
    <mergeCell ref="E7:F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30"/>
  <sheetViews>
    <sheetView showGridLines="0" workbookViewId="0">
      <selection activeCell="B18" sqref="B18"/>
    </sheetView>
  </sheetViews>
  <sheetFormatPr defaultColWidth="11.5703125" defaultRowHeight="15"/>
  <cols>
    <col min="1" max="1" width="11.5703125" style="1"/>
    <col min="2" max="2" width="34.5703125" style="1" customWidth="1"/>
    <col min="3" max="16384" width="11.5703125" style="1"/>
  </cols>
  <sheetData>
    <row r="3" spans="2:6" ht="15.75" customHeight="1">
      <c r="B3" s="789" t="s">
        <v>152</v>
      </c>
      <c r="C3" s="789"/>
      <c r="D3" s="789"/>
      <c r="E3" s="789"/>
      <c r="F3" s="789"/>
    </row>
    <row r="4" spans="2:6">
      <c r="B4" s="790" t="s">
        <v>108</v>
      </c>
      <c r="C4" s="790"/>
      <c r="D4" s="790"/>
      <c r="E4" s="790"/>
      <c r="F4" s="790"/>
    </row>
    <row r="5" spans="2:6">
      <c r="B5" s="791" t="s">
        <v>153</v>
      </c>
      <c r="C5" s="791"/>
      <c r="D5" s="791"/>
      <c r="E5" s="791"/>
      <c r="F5" s="791"/>
    </row>
    <row r="7" spans="2:6" ht="15" customHeight="1">
      <c r="B7" s="792" t="s">
        <v>142</v>
      </c>
      <c r="C7" s="792">
        <v>2019</v>
      </c>
      <c r="D7" s="792">
        <v>2020</v>
      </c>
      <c r="E7" s="792" t="s">
        <v>143</v>
      </c>
      <c r="F7" s="792"/>
    </row>
    <row r="8" spans="2:6" ht="15.75">
      <c r="B8" s="792"/>
      <c r="C8" s="792"/>
      <c r="D8" s="792"/>
      <c r="E8" s="82" t="s">
        <v>144</v>
      </c>
      <c r="F8" s="82" t="s">
        <v>145</v>
      </c>
    </row>
    <row r="9" spans="2:6" ht="15.75">
      <c r="B9" s="83" t="s">
        <v>154</v>
      </c>
      <c r="C9" s="84">
        <v>5471.1</v>
      </c>
      <c r="D9" s="84">
        <v>4785.7</v>
      </c>
      <c r="E9" s="84">
        <v>-685.40000000000055</v>
      </c>
      <c r="F9" s="85">
        <f>D9/C9-1</f>
        <v>-0.12527645263292586</v>
      </c>
    </row>
    <row r="10" spans="2:6">
      <c r="B10" s="86" t="s">
        <v>155</v>
      </c>
      <c r="C10" s="87">
        <v>5471.1</v>
      </c>
      <c r="D10" s="88">
        <v>4785.7</v>
      </c>
      <c r="E10" s="89">
        <v>-685.40000000000055</v>
      </c>
      <c r="F10" s="90">
        <f t="shared" ref="F10:F18" si="0">D10/C10-1</f>
        <v>-0.12527645263292586</v>
      </c>
    </row>
    <row r="11" spans="2:6">
      <c r="B11" s="91" t="s">
        <v>156</v>
      </c>
      <c r="C11" s="92">
        <v>2429.5</v>
      </c>
      <c r="D11" s="93">
        <v>2158.1999999999998</v>
      </c>
      <c r="E11" s="94">
        <v>-271.30000000000018</v>
      </c>
      <c r="F11" s="95">
        <f t="shared" si="0"/>
        <v>-0.11166906770940532</v>
      </c>
    </row>
    <row r="12" spans="2:6">
      <c r="B12" s="96" t="s">
        <v>157</v>
      </c>
      <c r="C12" s="97">
        <v>3041.6</v>
      </c>
      <c r="D12" s="98">
        <v>2627.5</v>
      </c>
      <c r="E12" s="99">
        <v>-414.09999999999991</v>
      </c>
      <c r="F12" s="100">
        <f t="shared" si="0"/>
        <v>-0.13614544976328247</v>
      </c>
    </row>
    <row r="13" spans="2:6">
      <c r="B13" s="86" t="s">
        <v>158</v>
      </c>
      <c r="C13" s="87">
        <v>5471.1</v>
      </c>
      <c r="D13" s="88">
        <v>4785.7</v>
      </c>
      <c r="E13" s="88">
        <v>-685.40000000000055</v>
      </c>
      <c r="F13" s="101">
        <f t="shared" si="0"/>
        <v>-0.12527645263292586</v>
      </c>
    </row>
    <row r="14" spans="2:6">
      <c r="B14" s="91" t="s">
        <v>159</v>
      </c>
      <c r="C14" s="102">
        <v>911.7</v>
      </c>
      <c r="D14" s="93">
        <v>899.3</v>
      </c>
      <c r="E14" s="93">
        <f>D14-C14</f>
        <v>-12.400000000000091</v>
      </c>
      <c r="F14" s="103">
        <f t="shared" si="0"/>
        <v>-1.3600965229790596E-2</v>
      </c>
    </row>
    <row r="15" spans="2:6">
      <c r="B15" s="91" t="s">
        <v>123</v>
      </c>
      <c r="C15" s="102">
        <v>419.7</v>
      </c>
      <c r="D15" s="93">
        <v>372.90000000000003</v>
      </c>
      <c r="E15" s="93">
        <v>-46.799999999999955</v>
      </c>
      <c r="F15" s="103">
        <f t="shared" si="0"/>
        <v>-0.11150822015725503</v>
      </c>
    </row>
    <row r="16" spans="2:6">
      <c r="B16" s="96" t="s">
        <v>160</v>
      </c>
      <c r="C16" s="102">
        <v>4139.7</v>
      </c>
      <c r="D16" s="98">
        <v>3513.5</v>
      </c>
      <c r="E16" s="98">
        <v>-626.19999999999982</v>
      </c>
      <c r="F16" s="104">
        <f t="shared" si="0"/>
        <v>-0.15126700002415627</v>
      </c>
    </row>
    <row r="17" spans="2:6" ht="15.75">
      <c r="B17" s="83" t="s">
        <v>161</v>
      </c>
      <c r="C17" s="84">
        <v>9923.6</v>
      </c>
      <c r="D17" s="84">
        <v>8109.9</v>
      </c>
      <c r="E17" s="84">
        <v>-1813.7000000000007</v>
      </c>
      <c r="F17" s="85">
        <f t="shared" si="0"/>
        <v>-0.18276633479785565</v>
      </c>
    </row>
    <row r="18" spans="2:6">
      <c r="B18" s="86" t="s">
        <v>162</v>
      </c>
      <c r="C18" s="87">
        <v>9923.6</v>
      </c>
      <c r="D18" s="88">
        <v>8109.9</v>
      </c>
      <c r="E18" s="89">
        <v>-1813.7000000000007</v>
      </c>
      <c r="F18" s="90">
        <f t="shared" si="0"/>
        <v>-0.18276633479785565</v>
      </c>
    </row>
    <row r="19" spans="2:6">
      <c r="B19" s="105" t="s">
        <v>163</v>
      </c>
      <c r="C19" s="102">
        <v>1870.4</v>
      </c>
      <c r="D19" s="106">
        <v>994.2</v>
      </c>
      <c r="E19" s="102">
        <f>D19-C19</f>
        <v>-876.2</v>
      </c>
      <c r="F19" s="107">
        <f>D19/C19-1</f>
        <v>-0.46845594525235246</v>
      </c>
    </row>
    <row r="20" spans="2:6">
      <c r="B20" s="96" t="s">
        <v>164</v>
      </c>
      <c r="C20" s="102">
        <v>8053.2</v>
      </c>
      <c r="D20" s="98">
        <v>7115.7</v>
      </c>
      <c r="E20" s="102">
        <f t="shared" ref="E20" si="1">D20-C20</f>
        <v>-937.5</v>
      </c>
      <c r="F20" s="104">
        <f>D20/C20-1</f>
        <v>-0.11641335121442409</v>
      </c>
    </row>
    <row r="21" spans="2:6">
      <c r="B21" s="86" t="s">
        <v>155</v>
      </c>
      <c r="C21" s="87">
        <v>9923.6</v>
      </c>
      <c r="D21" s="88">
        <v>8109.9</v>
      </c>
      <c r="E21" s="89">
        <v>-1813.7000000000007</v>
      </c>
      <c r="F21" s="90">
        <f t="shared" ref="F21" si="2">D21/C21-1</f>
        <v>-0.18276633479785565</v>
      </c>
    </row>
    <row r="22" spans="2:6">
      <c r="B22" s="105" t="s">
        <v>156</v>
      </c>
      <c r="C22" s="102">
        <v>7976.2000000000007</v>
      </c>
      <c r="D22" s="106">
        <v>6432.2999999999993</v>
      </c>
      <c r="E22" s="102">
        <f>D22-C22</f>
        <v>-1543.9000000000015</v>
      </c>
      <c r="F22" s="107">
        <f>D22/C22-1</f>
        <v>-0.19356335096913335</v>
      </c>
    </row>
    <row r="23" spans="2:6">
      <c r="B23" s="96" t="s">
        <v>157</v>
      </c>
      <c r="C23" s="102">
        <v>1947.4</v>
      </c>
      <c r="D23" s="98">
        <v>1677.6</v>
      </c>
      <c r="E23" s="102">
        <f t="shared" ref="E23" si="3">D23-C23</f>
        <v>-269.80000000000018</v>
      </c>
      <c r="F23" s="104">
        <f>D23/C23-1</f>
        <v>-0.1385436992913629</v>
      </c>
    </row>
    <row r="24" spans="2:6">
      <c r="B24" s="86" t="s">
        <v>158</v>
      </c>
      <c r="C24" s="87">
        <v>9923.6</v>
      </c>
      <c r="D24" s="88">
        <v>8109.9</v>
      </c>
      <c r="E24" s="89">
        <v>-1813.7000000000007</v>
      </c>
      <c r="F24" s="90">
        <f t="shared" ref="F24" si="4">D24/C24-1</f>
        <v>-0.18276633479785565</v>
      </c>
    </row>
    <row r="25" spans="2:6">
      <c r="B25" s="91" t="s">
        <v>165</v>
      </c>
      <c r="C25" s="102">
        <v>4426.5</v>
      </c>
      <c r="D25" s="93">
        <v>3449.6</v>
      </c>
      <c r="E25" s="93">
        <v>-976.90000000000009</v>
      </c>
      <c r="F25" s="103">
        <v>-0.22069355020896875</v>
      </c>
    </row>
    <row r="26" spans="2:6">
      <c r="B26" s="91" t="s">
        <v>166</v>
      </c>
      <c r="C26" s="102">
        <v>4034.5</v>
      </c>
      <c r="D26" s="93">
        <v>3341.6</v>
      </c>
      <c r="E26" s="93">
        <v>-692.90000000000009</v>
      </c>
      <c r="F26" s="103">
        <v>-0.17174371049696369</v>
      </c>
    </row>
    <row r="27" spans="2:6">
      <c r="B27" s="91" t="s">
        <v>167</v>
      </c>
      <c r="C27" s="102">
        <v>1435.3000000000002</v>
      </c>
      <c r="D27" s="93">
        <v>1295.2</v>
      </c>
      <c r="E27" s="93">
        <v>-140.10000000000014</v>
      </c>
      <c r="F27" s="103">
        <v>-9.7610255695673498E-2</v>
      </c>
    </row>
    <row r="28" spans="2:6">
      <c r="B28" s="91" t="s">
        <v>168</v>
      </c>
      <c r="C28" s="102">
        <v>27.3</v>
      </c>
      <c r="D28" s="93">
        <v>23.5</v>
      </c>
      <c r="E28" s="93">
        <v>-3.8000000000000007</v>
      </c>
      <c r="F28" s="103">
        <v>-0.13919413919413925</v>
      </c>
    </row>
    <row r="29" spans="2:6" ht="15.75">
      <c r="B29" s="79" t="s">
        <v>169</v>
      </c>
      <c r="C29" s="80">
        <f>C9-C17</f>
        <v>-4452.5</v>
      </c>
      <c r="D29" s="80">
        <f>D9-D17</f>
        <v>-3324.2</v>
      </c>
      <c r="E29" s="80">
        <f>D29-C29</f>
        <v>1128.3000000000002</v>
      </c>
      <c r="F29" s="81">
        <f t="shared" ref="F29" si="5">D29/C29-1</f>
        <v>-0.25340819764177436</v>
      </c>
    </row>
    <row r="30" spans="2:6" ht="26.25" customHeight="1">
      <c r="B30" s="788" t="s">
        <v>139</v>
      </c>
      <c r="C30" s="788"/>
      <c r="D30" s="788"/>
      <c r="E30" s="788"/>
      <c r="F30" s="788"/>
    </row>
  </sheetData>
  <mergeCells count="8">
    <mergeCell ref="B30:F30"/>
    <mergeCell ref="B3:F3"/>
    <mergeCell ref="B4:F4"/>
    <mergeCell ref="B5:F5"/>
    <mergeCell ref="B7:B8"/>
    <mergeCell ref="C7:C8"/>
    <mergeCell ref="D7:D8"/>
    <mergeCell ref="E7:F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4"/>
  <sheetViews>
    <sheetView showGridLines="0" workbookViewId="0">
      <selection activeCell="C13" sqref="C13"/>
    </sheetView>
  </sheetViews>
  <sheetFormatPr defaultColWidth="11.5703125" defaultRowHeight="15"/>
  <cols>
    <col min="1" max="1" width="11.5703125" style="1"/>
    <col min="2" max="2" width="30" style="1" bestFit="1" customWidth="1"/>
    <col min="3" max="16384" width="11.5703125" style="1"/>
  </cols>
  <sheetData>
    <row r="3" spans="2:6" ht="15.75">
      <c r="B3" s="796" t="s">
        <v>170</v>
      </c>
      <c r="C3" s="796"/>
      <c r="D3" s="796"/>
      <c r="E3" s="796"/>
      <c r="F3" s="796"/>
    </row>
    <row r="4" spans="2:6" ht="15.75">
      <c r="B4" s="797" t="s">
        <v>108</v>
      </c>
      <c r="C4" s="797"/>
      <c r="D4" s="797"/>
      <c r="E4" s="797"/>
      <c r="F4" s="797"/>
    </row>
    <row r="5" spans="2:6">
      <c r="B5" s="798" t="s">
        <v>153</v>
      </c>
      <c r="C5" s="798"/>
      <c r="D5" s="798"/>
      <c r="E5" s="798"/>
      <c r="F5" s="798"/>
    </row>
    <row r="7" spans="2:6" ht="15.75">
      <c r="B7" s="792" t="s">
        <v>142</v>
      </c>
      <c r="C7" s="792">
        <v>2019</v>
      </c>
      <c r="D7" s="792">
        <v>2020</v>
      </c>
      <c r="E7" s="792" t="s">
        <v>143</v>
      </c>
      <c r="F7" s="792"/>
    </row>
    <row r="8" spans="2:6" ht="15.75">
      <c r="B8" s="792"/>
      <c r="C8" s="792"/>
      <c r="D8" s="792"/>
      <c r="E8" s="82" t="s">
        <v>144</v>
      </c>
      <c r="F8" s="82" t="s">
        <v>145</v>
      </c>
    </row>
    <row r="9" spans="2:6" ht="15.75">
      <c r="B9" s="108" t="s">
        <v>171</v>
      </c>
      <c r="C9" s="66">
        <v>-4452.5</v>
      </c>
      <c r="D9" s="67">
        <v>-3324.2</v>
      </c>
      <c r="E9" s="67">
        <v>1128.3000000000002</v>
      </c>
      <c r="F9" s="68">
        <v>-0.25340819764177436</v>
      </c>
    </row>
    <row r="10" spans="2:6">
      <c r="B10" s="69" t="s">
        <v>172</v>
      </c>
      <c r="C10" s="70">
        <v>5471.1</v>
      </c>
      <c r="D10" s="71">
        <v>4785.7</v>
      </c>
      <c r="E10" s="71">
        <v>-685.40000000000055</v>
      </c>
      <c r="F10" s="72">
        <v>-0.12527645263292586</v>
      </c>
    </row>
    <row r="11" spans="2:6">
      <c r="B11" s="69" t="s">
        <v>173</v>
      </c>
      <c r="C11" s="70">
        <v>9923.6</v>
      </c>
      <c r="D11" s="71">
        <v>8109.9</v>
      </c>
      <c r="E11" s="71">
        <v>-1813.7000000000007</v>
      </c>
      <c r="F11" s="72">
        <v>-0.18276633479785565</v>
      </c>
    </row>
    <row r="12" spans="2:6" ht="15.75">
      <c r="B12" s="109" t="s">
        <v>148</v>
      </c>
      <c r="C12" s="66">
        <v>3143.3</v>
      </c>
      <c r="D12" s="77">
        <v>867.2</v>
      </c>
      <c r="E12" s="77">
        <v>-2276.1000000000004</v>
      </c>
      <c r="F12" s="78">
        <f>D12/C12-1</f>
        <v>-0.72411160245601758</v>
      </c>
    </row>
    <row r="13" spans="2:6" ht="15.75">
      <c r="B13" s="79" t="s">
        <v>174</v>
      </c>
      <c r="C13" s="80">
        <f>C9+C12</f>
        <v>-1309.1999999999998</v>
      </c>
      <c r="D13" s="80">
        <f>D9+D12</f>
        <v>-2457</v>
      </c>
      <c r="E13" s="80">
        <f>D13-C13</f>
        <v>-1147.8000000000002</v>
      </c>
      <c r="F13" s="81">
        <f t="shared" ref="F13" si="0">D13/C13-1</f>
        <v>0.87671860678276836</v>
      </c>
    </row>
    <row r="14" spans="2:6" ht="26.25" customHeight="1">
      <c r="B14" s="795" t="s">
        <v>139</v>
      </c>
      <c r="C14" s="795"/>
      <c r="D14" s="795"/>
      <c r="E14" s="795"/>
      <c r="F14" s="795"/>
    </row>
  </sheetData>
  <mergeCells count="8">
    <mergeCell ref="B14:F14"/>
    <mergeCell ref="B3:F3"/>
    <mergeCell ref="B4:F4"/>
    <mergeCell ref="B5:F5"/>
    <mergeCell ref="B7:B8"/>
    <mergeCell ref="C7:C8"/>
    <mergeCell ref="D7:D8"/>
    <mergeCell ref="E7:F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2</vt:i4>
      </vt:variant>
    </vt:vector>
  </HeadingPairs>
  <TitlesOfParts>
    <vt:vector size="67" baseType="lpstr">
      <vt:lpstr>Gráfico 1</vt:lpstr>
      <vt:lpstr>Gráfico 2</vt:lpstr>
      <vt:lpstr>Gráfico 3</vt:lpstr>
      <vt:lpstr>Gráfico 4</vt:lpstr>
      <vt:lpstr>Gráfico 5</vt:lpstr>
      <vt:lpstr>Tabla 1 </vt:lpstr>
      <vt:lpstr>Tabla 2</vt:lpstr>
      <vt:lpstr>Tabla 3</vt:lpstr>
      <vt:lpstr>Tabla 4</vt:lpstr>
      <vt:lpstr>Gráfico 6</vt:lpstr>
      <vt:lpstr>Tabla 5</vt:lpstr>
      <vt:lpstr>Tabla 6</vt:lpstr>
      <vt:lpstr>Gráfico 7</vt:lpstr>
      <vt:lpstr>Tabla 7</vt:lpstr>
      <vt:lpstr>Gráfico 8</vt:lpstr>
      <vt:lpstr>Gráfico 9</vt:lpstr>
      <vt:lpstr>Tabla 8</vt:lpstr>
      <vt:lpstr>Tabla 9</vt:lpstr>
      <vt:lpstr>Tabla 10</vt:lpstr>
      <vt:lpstr>Tabla 11</vt:lpstr>
      <vt:lpstr>Tabla 12</vt:lpstr>
      <vt:lpstr>Tabla 13</vt:lpstr>
      <vt:lpstr>Tabla 14</vt:lpstr>
      <vt:lpstr>Tabla 15</vt:lpstr>
      <vt:lpstr>Tabla 16</vt:lpstr>
      <vt:lpstr>Gráfico 10</vt:lpstr>
      <vt:lpstr>Figura 1</vt:lpstr>
      <vt:lpstr>Tabla 17</vt:lpstr>
      <vt:lpstr>Tabla 18</vt:lpstr>
      <vt:lpstr>Tabla 19</vt:lpstr>
      <vt:lpstr>Tabla 20</vt:lpstr>
      <vt:lpstr>Tabla 21</vt:lpstr>
      <vt:lpstr>Tabla 22</vt:lpstr>
      <vt:lpstr>Tabla 23</vt:lpstr>
      <vt:lpstr>Tabla 24</vt:lpstr>
      <vt:lpstr>Tabla 25</vt:lpstr>
      <vt:lpstr>Tabla 26</vt:lpstr>
      <vt:lpstr>Tabla 27</vt:lpstr>
      <vt:lpstr>Tabla 28</vt:lpstr>
      <vt:lpstr>Tabla 29</vt:lpstr>
      <vt:lpstr>Tabla 30</vt:lpstr>
      <vt:lpstr>Tabla 31</vt:lpstr>
      <vt:lpstr>Figura 2</vt:lpstr>
      <vt:lpstr>Figura 3</vt:lpstr>
      <vt:lpstr>Gráfico 11</vt:lpstr>
      <vt:lpstr>Gráfico 12</vt:lpstr>
      <vt:lpstr>Tabla 32</vt:lpstr>
      <vt:lpstr>Gráfico 13</vt:lpstr>
      <vt:lpstr>Tabla 33</vt:lpstr>
      <vt:lpstr>Tabla 34</vt:lpstr>
      <vt:lpstr>Gráfico 14</vt:lpstr>
      <vt:lpstr>Tabla 35</vt:lpstr>
      <vt:lpstr>Tabla 36</vt:lpstr>
      <vt:lpstr>Tabla 37</vt:lpstr>
      <vt:lpstr>Tabla 38</vt:lpstr>
      <vt:lpstr>Tabla 39</vt:lpstr>
      <vt:lpstr>Tabla 40</vt:lpstr>
      <vt:lpstr>Tabla 41</vt:lpstr>
      <vt:lpstr>Tabla 42</vt:lpstr>
      <vt:lpstr>Tabla 43</vt:lpstr>
      <vt:lpstr>Tabla 44</vt:lpstr>
      <vt:lpstr>Tabla 45</vt:lpstr>
      <vt:lpstr>Tabla 46</vt:lpstr>
      <vt:lpstr>Tabla 47</vt:lpstr>
      <vt:lpstr>Tabla 48</vt:lpstr>
      <vt:lpstr>'Tabla 39'!_Toc52437443</vt:lpstr>
      <vt:lpstr>'Tabla 23'!Print_Area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Gonzalez</dc:creator>
  <cp:lastModifiedBy>Windows User</cp:lastModifiedBy>
  <dcterms:created xsi:type="dcterms:W3CDTF">2020-07-15T19:56:30Z</dcterms:created>
  <dcterms:modified xsi:type="dcterms:W3CDTF">2020-11-18T22:43:33Z</dcterms:modified>
</cp:coreProperties>
</file>