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vdi-shares\Dir. EEIP\Formulación\Adenda PGE 2021\Aplicativo\"/>
    </mc:Choice>
  </mc:AlternateContent>
  <bookViews>
    <workbookView xWindow="0" yWindow="0" windowWidth="28800" windowHeight="10872"/>
  </bookViews>
  <sheets>
    <sheet name="PROY REC EXT" sheetId="1" r:id="rId1"/>
  </sheets>
  <externalReferences>
    <externalReference r:id="rId2"/>
  </externalReferences>
  <definedNames>
    <definedName name="_xlnm._FilterDatabase" localSheetId="0" hidden="1">'PROY REC EXT'!$C$1:$C$90</definedName>
    <definedName name="MONTO1_BONOS_INT">'[1]HIP-BONOS INT'!$P$9</definedName>
    <definedName name="MONTO2_BONOS_INT">'[1]HIP-BONOS INT'!$W$9</definedName>
    <definedName name="MONTO6_BONOS_INT">'[1]HIP-BONOS INT'!$AY$9</definedName>
    <definedName name="_xlnm.Print_Titles" localSheetId="0">'PROY REC EXT'!$1:$7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80" i="1" l="1"/>
  <c r="Q70" i="1"/>
  <c r="Q69" i="1" s="1"/>
  <c r="Q15" i="1" s="1"/>
  <c r="P80" i="1"/>
  <c r="Q79" i="1"/>
  <c r="P70" i="1"/>
  <c r="P69" i="1" s="1"/>
  <c r="P42" i="1"/>
  <c r="Q40" i="1"/>
  <c r="P15" i="1" l="1"/>
</calcChain>
</file>

<file path=xl/sharedStrings.xml><?xml version="1.0" encoding="utf-8"?>
<sst xmlns="http://schemas.openxmlformats.org/spreadsheetml/2006/main" count="128" uniqueCount="106">
  <si>
    <t xml:space="preserve">DIRECCIÓN GENERAL DE CRÉDITO PÚBLICO </t>
  </si>
  <si>
    <t>MINISTERIO DE HACIENDA</t>
  </si>
  <si>
    <t>REPÚBLICA DOMINICANA</t>
  </si>
  <si>
    <t>PROGRAMACIÓN DE DESEMBOLSOS  2021</t>
  </si>
  <si>
    <t>SIGADE</t>
  </si>
  <si>
    <t>Proyectos de Inversión</t>
  </si>
  <si>
    <t>Acreedor</t>
  </si>
  <si>
    <t>Total Desembolsos Estimados USD  al 2021</t>
  </si>
  <si>
    <t xml:space="preserve">Total Desembolsos Estimados DOP 2021 </t>
  </si>
  <si>
    <t>Multilaterales</t>
  </si>
  <si>
    <t>Hipotetico</t>
  </si>
  <si>
    <t>Bilaterales</t>
  </si>
  <si>
    <t>Vencido</t>
  </si>
  <si>
    <t>Terminado</t>
  </si>
  <si>
    <t>-B</t>
  </si>
  <si>
    <t>PROYECTOS DE INVERSION</t>
  </si>
  <si>
    <t>Presidencia de la República</t>
  </si>
  <si>
    <t>Gabinete de la Política Social</t>
  </si>
  <si>
    <t>2015-21-0007</t>
  </si>
  <si>
    <t>Proyecto para la Promoción y Protección Social</t>
  </si>
  <si>
    <t>BIRF</t>
  </si>
  <si>
    <t>2018-21-0006</t>
  </si>
  <si>
    <t xml:space="preserve">Proyecto Ciudad Mujer </t>
  </si>
  <si>
    <t>BID</t>
  </si>
  <si>
    <t>Ministerio de Hacienda</t>
  </si>
  <si>
    <t>2018-21-0002-B</t>
  </si>
  <si>
    <t>Mejora de la Eficacia de la Adm. Tributaria y del Control del Gasto Público</t>
  </si>
  <si>
    <t>Dirección General de Impuestos Internos</t>
  </si>
  <si>
    <t>2018-21-0002</t>
  </si>
  <si>
    <t>Ministerio de Educación</t>
  </si>
  <si>
    <t>CPHP-0001</t>
  </si>
  <si>
    <t>Proyecto de Formación Técnico Profesional</t>
  </si>
  <si>
    <t>Ministerio de Salud Pública</t>
  </si>
  <si>
    <t>2015-21-0008</t>
  </si>
  <si>
    <t>Apoyo al Fortalecimiento de la Gestión del Sector Salud</t>
  </si>
  <si>
    <t xml:space="preserve">Instituto Nacional de Aguas Potables y Alcantarillados </t>
  </si>
  <si>
    <t>2011-21-0002</t>
  </si>
  <si>
    <t>Descentralización y Modernización del INAPA</t>
  </si>
  <si>
    <t>Corporación del Acueducto y Alcantarillado de Santo Domingo</t>
  </si>
  <si>
    <t>CPHP-0002</t>
  </si>
  <si>
    <t xml:space="preserve">  Ampliación Acueducto Oriental, Barrera de Salinidad</t>
  </si>
  <si>
    <t>CAF</t>
  </si>
  <si>
    <t>CPHP-0003</t>
  </si>
  <si>
    <t>Proyecto Cañada de Guajimía</t>
  </si>
  <si>
    <t>JP MORGAN</t>
  </si>
  <si>
    <t>Ministerio de Agricultura</t>
  </si>
  <si>
    <t>2015-21-0002</t>
  </si>
  <si>
    <t>Sistema Producción para Reconversión Agrícola de San Juan de la Maguana</t>
  </si>
  <si>
    <t>CPHP-0004</t>
  </si>
  <si>
    <t>Gestión de la parte Alta y Media de la Cuenca del Río Yaque Del Norte en la Vertiente
Norte de la Cordillera Central - Plan Sierra III</t>
  </si>
  <si>
    <t>AFD</t>
  </si>
  <si>
    <t>CPHP-0005</t>
  </si>
  <si>
    <t>Modernización y el Desarrollo de la Sanidad e Inocuidad Agroalimentaria III</t>
  </si>
  <si>
    <t>Ministerio de Obras Públicas</t>
  </si>
  <si>
    <t>2019-21-0005</t>
  </si>
  <si>
    <t>Proyecto de Mejoramiento de Obras Públicas para Red. Riesgo Desastres</t>
  </si>
  <si>
    <t>BEI</t>
  </si>
  <si>
    <t>2018-21-0007</t>
  </si>
  <si>
    <t xml:space="preserve">Programa de Desarrollo Agroforestal Sostenible </t>
  </si>
  <si>
    <t>CPHP-0006</t>
  </si>
  <si>
    <t xml:space="preserve">Ampliación y Rehabilitación Puerto de Manzanillo, Fase I </t>
  </si>
  <si>
    <t xml:space="preserve">Oficina para el Reordenamiento del Transporte </t>
  </si>
  <si>
    <t>2019-22-0001</t>
  </si>
  <si>
    <t xml:space="preserve">Ampliación Metro de Santo Domingo </t>
  </si>
  <si>
    <t>CPHP-0007</t>
  </si>
  <si>
    <t xml:space="preserve">Ampliación Metro de Santo Domingo  </t>
  </si>
  <si>
    <t xml:space="preserve">Instituto Nacional de la Vivienda </t>
  </si>
  <si>
    <t>2019-21-0005-B</t>
  </si>
  <si>
    <t>Proyecto de Mejoramiento de Obras Públicas para Reducir el Riesgo de Desastres</t>
  </si>
  <si>
    <t xml:space="preserve">Ministerio de Turismo </t>
  </si>
  <si>
    <t>2019-21-0003</t>
  </si>
  <si>
    <t>Programa Integral de Desarrollo Turístico y Urbano de la Ciudad Colonial II</t>
  </si>
  <si>
    <t>Ministerio de Medio Ambiente y Rec. Nat.</t>
  </si>
  <si>
    <r>
      <t xml:space="preserve">Instituto Nacional de Recursos Hidráulicos </t>
    </r>
    <r>
      <rPr>
        <sz val="11"/>
        <color indexed="10"/>
        <rFont val="Calibri"/>
        <family val="2"/>
      </rPr>
      <t>/a</t>
    </r>
  </si>
  <si>
    <t>2018-21-0003</t>
  </si>
  <si>
    <t>Proyecto Múltiple Presa Monte Grande, Fase III</t>
  </si>
  <si>
    <t>BCIE</t>
  </si>
  <si>
    <t>Ministerio  de Economía, Planificación y Desarrollo</t>
  </si>
  <si>
    <t>2019-21-0001</t>
  </si>
  <si>
    <t>Proyecto de Inclusión Productiva y Resiliciencia de Familias Rurales Pobres, Pro-Rural Inclusivo</t>
  </si>
  <si>
    <t>FIDA</t>
  </si>
  <si>
    <t>Obligaciones del Tesoro</t>
  </si>
  <si>
    <r>
      <t>Corporación Dominicana de Electricidad</t>
    </r>
    <r>
      <rPr>
        <sz val="11"/>
        <color indexed="10"/>
        <rFont val="Calibri"/>
        <family val="2"/>
      </rPr>
      <t xml:space="preserve"> /a</t>
    </r>
  </si>
  <si>
    <t>2016-21-0002</t>
  </si>
  <si>
    <t>Programa de Reducción de Pérdidas y Rehabilitación de Sistemas de Distribución Eléctrica</t>
  </si>
  <si>
    <t>2018-21-0001</t>
  </si>
  <si>
    <t>2017-22-0001</t>
  </si>
  <si>
    <t>Construcción Subestación Guerra 345/138 Kv</t>
  </si>
  <si>
    <t>KFW</t>
  </si>
  <si>
    <t>2019-21-0004</t>
  </si>
  <si>
    <t>Programa de Apoyo a la Mejora de las Redes de Distribución Electrica</t>
  </si>
  <si>
    <t>OFID</t>
  </si>
  <si>
    <t>CPHP-0008</t>
  </si>
  <si>
    <t>Programa de Apoyo a la Mejora de las Redes de Distribución Electrica.</t>
  </si>
  <si>
    <t>CPHP-0009</t>
  </si>
  <si>
    <t>Programa de Eficiencia Energética</t>
  </si>
  <si>
    <t>CPHP-0010</t>
  </si>
  <si>
    <t>Programa de Eficiencia Energética.</t>
  </si>
  <si>
    <t>JICA</t>
  </si>
  <si>
    <t>CPHP-0012</t>
  </si>
  <si>
    <t>Programa de Expansión de Redes y Reducción de Pérdidas Técnicas Eléctricas en Distribución</t>
  </si>
  <si>
    <t xml:space="preserve">Ajuste para los US$165.0 millones </t>
  </si>
  <si>
    <t>Ministerio de Energía y Minas</t>
  </si>
  <si>
    <t>Superintendencia de Electricidad</t>
  </si>
  <si>
    <t>2016-21-0002-B</t>
  </si>
  <si>
    <t>Tipo de cambio promedio de 2021 USD: 62.30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</si>
</sst>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b/>
      <u/>
      <sz val="11"/>
      <color theme="0"/>
      <name val="Calibri"/>
      <family val="2"/>
    </font>
    <font>
      <b/>
      <u/>
      <sz val="11"/>
      <name val="Calibri"/>
      <family val="2"/>
    </font>
    <font>
      <b/>
      <sz val="11"/>
      <name val="Calibri"/>
      <family val="2"/>
    </font>
    <font>
      <b/>
      <sz val="11"/>
      <color indexed="62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</font>
    <font>
      <sz val="10"/>
      <name val="Arial"/>
      <family val="2"/>
    </font>
    <font>
      <sz val="11"/>
      <color rgb="FFFF0000"/>
      <name val="Calibri"/>
      <family val="2"/>
    </font>
    <font>
      <sz val="11"/>
      <color indexed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5198"/>
        <bgColor indexed="64"/>
      </patternFill>
    </fill>
    <fill>
      <patternFill patternType="solid">
        <fgColor rgb="FFBFDEEF"/>
        <bgColor indexed="64"/>
      </patternFill>
    </fill>
    <fill>
      <patternFill patternType="solid">
        <fgColor rgb="FF87C1E1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6" fillId="0" borderId="0"/>
  </cellStyleXfs>
  <cellXfs count="117">
    <xf numFmtId="0" fontId="0" fillId="0" borderId="0" xfId="0"/>
    <xf numFmtId="0" fontId="0" fillId="2" borderId="0" xfId="0" applyFill="1"/>
    <xf numFmtId="43" fontId="0" fillId="2" borderId="0" xfId="1" applyFont="1" applyFill="1"/>
    <xf numFmtId="0" fontId="5" fillId="3" borderId="1" xfId="0" applyFont="1" applyFill="1" applyBorder="1" applyAlignment="1">
      <alignment horizontal="center" vertical="center" wrapText="1"/>
    </xf>
    <xf numFmtId="17" fontId="5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1" applyNumberFormat="1" applyFont="1"/>
    <xf numFmtId="43" fontId="2" fillId="0" borderId="0" xfId="1" applyFont="1"/>
    <xf numFmtId="0" fontId="0" fillId="0" borderId="0" xfId="0" applyAlignment="1">
      <alignment horizontal="center"/>
    </xf>
    <xf numFmtId="0" fontId="0" fillId="0" borderId="2" xfId="0" applyBorder="1"/>
    <xf numFmtId="43" fontId="0" fillId="0" borderId="0" xfId="1" applyFont="1"/>
    <xf numFmtId="0" fontId="6" fillId="0" borderId="0" xfId="0" applyFont="1" applyAlignment="1">
      <alignment vertical="center"/>
    </xf>
    <xf numFmtId="43" fontId="6" fillId="0" borderId="0" xfId="1" applyFont="1" applyAlignment="1">
      <alignment horizontal="center" vertical="center" wrapText="1"/>
    </xf>
    <xf numFmtId="43" fontId="4" fillId="0" borderId="0" xfId="1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7" fillId="0" borderId="0" xfId="0" quotePrefix="1" applyFont="1" applyAlignment="1">
      <alignment horizontal="center"/>
    </xf>
    <xf numFmtId="0" fontId="8" fillId="0" borderId="0" xfId="0" quotePrefix="1" applyFont="1"/>
    <xf numFmtId="0" fontId="9" fillId="0" borderId="0" xfId="0" applyFont="1" applyAlignment="1">
      <alignment horizontal="center"/>
    </xf>
    <xf numFmtId="43" fontId="10" fillId="0" borderId="0" xfId="1" applyFont="1" applyAlignment="1">
      <alignment horizontal="center" vertical="center"/>
    </xf>
    <xf numFmtId="43" fontId="0" fillId="0" borderId="0" xfId="0" applyNumberFormat="1"/>
    <xf numFmtId="43" fontId="0" fillId="0" borderId="3" xfId="0" applyNumberFormat="1" applyBorder="1"/>
    <xf numFmtId="0" fontId="10" fillId="4" borderId="4" xfId="0" applyFont="1" applyFill="1" applyBorder="1" applyAlignment="1">
      <alignment horizontal="left" indent="1"/>
    </xf>
    <xf numFmtId="43" fontId="10" fillId="4" borderId="4" xfId="1" applyFont="1" applyFill="1" applyBorder="1" applyAlignment="1">
      <alignment horizontal="left" indent="1"/>
    </xf>
    <xf numFmtId="43" fontId="10" fillId="2" borderId="0" xfId="1" applyFont="1" applyFill="1" applyAlignment="1">
      <alignment horizontal="center" vertical="center"/>
    </xf>
    <xf numFmtId="0" fontId="10" fillId="5" borderId="0" xfId="0" applyFont="1" applyFill="1" applyAlignment="1">
      <alignment horizontal="left" indent="1"/>
    </xf>
    <xf numFmtId="43" fontId="10" fillId="5" borderId="0" xfId="1" applyFont="1" applyFill="1" applyAlignment="1">
      <alignment horizontal="left" indent="1"/>
    </xf>
    <xf numFmtId="0" fontId="11" fillId="2" borderId="0" xfId="0" applyFont="1" applyFill="1" applyAlignment="1">
      <alignment horizontal="center"/>
    </xf>
    <xf numFmtId="0" fontId="11" fillId="2" borderId="0" xfId="0" applyFont="1" applyFill="1"/>
    <xf numFmtId="43" fontId="11" fillId="2" borderId="0" xfId="1" applyFont="1" applyFill="1" applyAlignment="1">
      <alignment horizontal="right" vertical="center"/>
    </xf>
    <xf numFmtId="43" fontId="12" fillId="4" borderId="0" xfId="1" applyFont="1" applyFill="1" applyAlignment="1">
      <alignment horizontal="left" inden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indent="3"/>
    </xf>
    <xf numFmtId="0" fontId="12" fillId="0" borderId="0" xfId="0" applyFont="1" applyAlignment="1">
      <alignment horizontal="center" vertical="center"/>
    </xf>
    <xf numFmtId="43" fontId="13" fillId="0" borderId="0" xfId="1" applyFont="1" applyAlignment="1">
      <alignment horizontal="center" vertical="center"/>
    </xf>
    <xf numFmtId="0" fontId="13" fillId="0" borderId="0" xfId="0" applyFont="1" applyAlignment="1">
      <alignment horizontal="left" vertical="center" indent="3"/>
    </xf>
    <xf numFmtId="43" fontId="12" fillId="0" borderId="0" xfId="1" applyFont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12" fillId="0" borderId="0" xfId="0" applyFont="1" applyAlignment="1">
      <alignment horizontal="left" indent="3"/>
    </xf>
    <xf numFmtId="0" fontId="12" fillId="0" borderId="0" xfId="0" applyFont="1" applyAlignment="1">
      <alignment horizontal="center"/>
    </xf>
    <xf numFmtId="0" fontId="0" fillId="0" borderId="0" xfId="0" applyAlignment="1">
      <alignment vertical="center"/>
    </xf>
    <xf numFmtId="0" fontId="13" fillId="0" borderId="0" xfId="0" applyFont="1" applyAlignment="1">
      <alignment horizontal="left" indent="2"/>
    </xf>
    <xf numFmtId="0" fontId="12" fillId="0" borderId="0" xfId="0" applyFont="1" applyAlignment="1">
      <alignment horizontal="left" vertical="center" indent="2"/>
    </xf>
    <xf numFmtId="43" fontId="14" fillId="0" borderId="0" xfId="1" applyFont="1"/>
    <xf numFmtId="0" fontId="14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center"/>
    </xf>
    <xf numFmtId="43" fontId="14" fillId="0" borderId="0" xfId="1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43" fontId="12" fillId="0" borderId="0" xfId="1" applyFont="1"/>
    <xf numFmtId="43" fontId="12" fillId="0" borderId="0" xfId="1" applyFont="1" applyAlignment="1">
      <alignment horizontal="center"/>
    </xf>
    <xf numFmtId="43" fontId="13" fillId="0" borderId="0" xfId="0" applyNumberFormat="1" applyFont="1" applyAlignment="1">
      <alignment horizontal="center" vertical="center" wrapText="1"/>
    </xf>
    <xf numFmtId="0" fontId="14" fillId="0" borderId="0" xfId="0" applyFont="1"/>
    <xf numFmtId="43" fontId="12" fillId="0" borderId="0" xfId="1" applyFont="1" applyAlignment="1">
      <alignment horizontal="left" indent="3"/>
    </xf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horizontal="left" vertical="center" wrapText="1" indent="2"/>
    </xf>
    <xf numFmtId="0" fontId="12" fillId="0" borderId="0" xfId="0" applyFont="1" applyFill="1" applyAlignment="1">
      <alignment horizontal="center"/>
    </xf>
    <xf numFmtId="43" fontId="12" fillId="0" borderId="0" xfId="1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2" fillId="0" borderId="0" xfId="0" applyFont="1" applyAlignment="1">
      <alignment horizontal="left" vertical="center" wrapText="1" indent="2"/>
    </xf>
    <xf numFmtId="43" fontId="12" fillId="0" borderId="0" xfId="1" applyFont="1" applyAlignment="1">
      <alignment vertical="center"/>
    </xf>
    <xf numFmtId="43" fontId="17" fillId="0" borderId="0" xfId="1" applyFont="1" applyAlignment="1">
      <alignment horizontal="center" vertical="center"/>
    </xf>
    <xf numFmtId="0" fontId="14" fillId="0" borderId="0" xfId="0" applyFont="1" applyAlignment="1">
      <alignment horizontal="left" indent="3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indent="2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0" xfId="0" applyFont="1"/>
    <xf numFmtId="0" fontId="14" fillId="2" borderId="0" xfId="0" applyFont="1" applyFill="1" applyAlignment="1">
      <alignment horizontal="center"/>
    </xf>
    <xf numFmtId="0" fontId="12" fillId="2" borderId="0" xfId="0" applyFont="1" applyFill="1" applyAlignment="1">
      <alignment horizontal="left"/>
    </xf>
    <xf numFmtId="0" fontId="12" fillId="2" borderId="0" xfId="0" applyFont="1" applyFill="1" applyAlignment="1">
      <alignment horizontal="center"/>
    </xf>
    <xf numFmtId="43" fontId="12" fillId="2" borderId="0" xfId="1" applyFont="1" applyFill="1" applyAlignment="1">
      <alignment horizontal="center" vertical="center"/>
    </xf>
    <xf numFmtId="0" fontId="14" fillId="2" borderId="0" xfId="0" applyFont="1" applyFill="1"/>
    <xf numFmtId="0" fontId="12" fillId="0" borderId="0" xfId="0" applyFont="1" applyAlignment="1">
      <alignment horizontal="left" indent="2"/>
    </xf>
    <xf numFmtId="0" fontId="14" fillId="0" borderId="0" xfId="0" applyFont="1" applyFill="1"/>
    <xf numFmtId="0" fontId="14" fillId="0" borderId="0" xfId="2" applyFont="1" applyFill="1" applyAlignment="1">
      <alignment horizontal="center" vertical="center"/>
    </xf>
    <xf numFmtId="0" fontId="12" fillId="0" borderId="0" xfId="0" applyFont="1" applyFill="1" applyAlignment="1">
      <alignment horizontal="left" indent="2"/>
    </xf>
    <xf numFmtId="0" fontId="14" fillId="0" borderId="0" xfId="0" applyFont="1" applyFill="1" applyAlignment="1">
      <alignment horizontal="center"/>
    </xf>
    <xf numFmtId="43" fontId="14" fillId="0" borderId="0" xfId="1" applyFont="1" applyFill="1"/>
    <xf numFmtId="0" fontId="14" fillId="2" borderId="0" xfId="2" applyFont="1" applyFill="1" applyAlignment="1">
      <alignment horizontal="center" vertical="center"/>
    </xf>
    <xf numFmtId="0" fontId="12" fillId="2" borderId="0" xfId="0" applyFont="1" applyFill="1" applyAlignment="1">
      <alignment horizontal="left" indent="2"/>
    </xf>
    <xf numFmtId="0" fontId="12" fillId="6" borderId="0" xfId="0" applyFont="1" applyFill="1" applyAlignment="1">
      <alignment horizontal="left" indent="2"/>
    </xf>
    <xf numFmtId="0" fontId="12" fillId="6" borderId="0" xfId="0" applyFont="1" applyFill="1" applyAlignment="1">
      <alignment horizontal="center"/>
    </xf>
    <xf numFmtId="43" fontId="12" fillId="6" borderId="0" xfId="1" applyFont="1" applyFill="1" applyAlignment="1">
      <alignment horizontal="center" vertical="center"/>
    </xf>
    <xf numFmtId="43" fontId="1" fillId="0" borderId="0" xfId="1" applyAlignment="1">
      <alignment horizontal="center" vertic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5" fillId="2" borderId="5" xfId="0" applyFont="1" applyFill="1" applyBorder="1" applyAlignment="1">
      <alignment horizontal="center" vertical="center" wrapText="1"/>
    </xf>
    <xf numFmtId="43" fontId="0" fillId="0" borderId="0" xfId="0" applyNumberFormat="1" applyAlignment="1">
      <alignment horizontal="left"/>
    </xf>
    <xf numFmtId="164" fontId="10" fillId="4" borderId="4" xfId="1" applyNumberFormat="1" applyFont="1" applyFill="1" applyBorder="1" applyAlignment="1">
      <alignment horizontal="left" indent="1"/>
    </xf>
    <xf numFmtId="164" fontId="0" fillId="2" borderId="0" xfId="0" applyNumberFormat="1" applyFill="1"/>
    <xf numFmtId="164" fontId="0" fillId="0" borderId="0" xfId="1" applyNumberFormat="1" applyFont="1"/>
    <xf numFmtId="164" fontId="10" fillId="5" borderId="0" xfId="1" applyNumberFormat="1" applyFont="1" applyFill="1" applyAlignment="1">
      <alignment horizontal="left" indent="1"/>
    </xf>
    <xf numFmtId="164" fontId="0" fillId="0" borderId="0" xfId="0" applyNumberFormat="1"/>
    <xf numFmtId="164" fontId="12" fillId="4" borderId="0" xfId="1" applyNumberFormat="1" applyFont="1" applyFill="1" applyAlignment="1">
      <alignment horizontal="left" indent="1"/>
    </xf>
    <xf numFmtId="164" fontId="0" fillId="2" borderId="0" xfId="1" applyNumberFormat="1" applyFont="1" applyFill="1"/>
    <xf numFmtId="164" fontId="12" fillId="2" borderId="0" xfId="1" applyNumberFormat="1" applyFont="1" applyFill="1" applyAlignment="1">
      <alignment horizontal="left" indent="1"/>
    </xf>
    <xf numFmtId="164" fontId="12" fillId="0" borderId="0" xfId="1" applyNumberFormat="1" applyFont="1" applyAlignment="1">
      <alignment horizontal="center" vertical="center"/>
    </xf>
    <xf numFmtId="164" fontId="14" fillId="0" borderId="0" xfId="1" applyNumberFormat="1" applyFont="1" applyAlignment="1">
      <alignment vertical="center"/>
    </xf>
    <xf numFmtId="164" fontId="13" fillId="0" borderId="0" xfId="0" applyNumberFormat="1" applyFont="1" applyAlignment="1">
      <alignment horizontal="center" vertical="center" wrapText="1"/>
    </xf>
    <xf numFmtId="164" fontId="14" fillId="0" borderId="0" xfId="1" applyNumberFormat="1" applyFont="1" applyFill="1" applyAlignment="1">
      <alignment vertical="center"/>
    </xf>
    <xf numFmtId="164" fontId="12" fillId="0" borderId="0" xfId="1" applyNumberFormat="1" applyFont="1" applyFill="1" applyAlignment="1">
      <alignment horizontal="center" vertical="center"/>
    </xf>
    <xf numFmtId="164" fontId="11" fillId="0" borderId="0" xfId="0" applyNumberFormat="1" applyFont="1"/>
    <xf numFmtId="164" fontId="12" fillId="0" borderId="0" xfId="1" applyNumberFormat="1" applyFont="1" applyAlignment="1">
      <alignment vertical="center"/>
    </xf>
    <xf numFmtId="164" fontId="14" fillId="0" borderId="0" xfId="1" applyNumberFormat="1" applyFont="1"/>
    <xf numFmtId="164" fontId="2" fillId="0" borderId="0" xfId="0" applyNumberFormat="1" applyFont="1"/>
    <xf numFmtId="164" fontId="17" fillId="0" borderId="0" xfId="1" applyNumberFormat="1" applyFont="1" applyAlignment="1">
      <alignment horizontal="center" vertical="center"/>
    </xf>
    <xf numFmtId="164" fontId="0" fillId="0" borderId="0" xfId="1" applyNumberFormat="1" applyFont="1" applyAlignment="1">
      <alignment vertical="center"/>
    </xf>
    <xf numFmtId="164" fontId="14" fillId="2" borderId="0" xfId="1" applyNumberFormat="1" applyFont="1" applyFill="1"/>
    <xf numFmtId="164" fontId="14" fillId="6" borderId="0" xfId="1" applyNumberFormat="1" applyFont="1" applyFill="1"/>
    <xf numFmtId="164" fontId="12" fillId="6" borderId="0" xfId="1" applyNumberFormat="1" applyFont="1" applyFill="1" applyAlignment="1">
      <alignment horizontal="center" vertical="center"/>
    </xf>
    <xf numFmtId="164" fontId="0" fillId="0" borderId="6" xfId="0" applyNumberFormat="1" applyBorder="1"/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</cellXfs>
  <cellStyles count="3">
    <cellStyle name="Comma" xfId="1" builtinId="3"/>
    <cellStyle name="Normal" xfId="0" builtinId="0"/>
    <cellStyle name="Normal 2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4181476</xdr:colOff>
      <xdr:row>0</xdr:row>
      <xdr:rowOff>38100</xdr:rowOff>
    </xdr:from>
    <xdr:to>
      <xdr:col>1</xdr:col>
      <xdr:colOff>4977971</xdr:colOff>
      <xdr:row>0</xdr:row>
      <xdr:rowOff>740463</xdr:rowOff>
    </xdr:to>
    <xdr:pic>
      <xdr:nvPicPr>
        <xdr:cNvPr id="2" name="Imagen 2">
          <a:extLst>
            <a:ext uri="{FF2B5EF4-FFF2-40B4-BE49-F238E27FC236}">
              <a16:creationId xmlns="" xmlns:a16="http://schemas.microsoft.com/office/drawing/2014/main" id="{12B0C68F-49CA-4F35-A6C6-E6527C89F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8756" y="38100"/>
          <a:ext cx="796495" cy="702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reditopublicogobdo-my.sharepoint.com/personal/mveras_creditopublico_gov_do/Documents/PFP2020re/20200506_Plantilla%20Autom&#225;tica%20Perfil%20Financiamiento%20PreliminarV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PF - Resultados"/>
      <sheetName val="Sheet1"/>
      <sheetName val="DB_RECO_DEU"/>
      <sheetName val="DB_SDE"/>
      <sheetName val="DB_DEUDAC"/>
      <sheetName val="DB_RECAP"/>
      <sheetName val="DB_COM"/>
      <sheetName val="DB_DESEM"/>
      <sheetName val="TC"/>
      <sheetName val="TI"/>
      <sheetName val="LIST"/>
      <sheetName val="Resumen"/>
      <sheetName val="Servicio Deuda"/>
      <sheetName val="Sev2020HP"/>
      <sheetName val="HIP-BILAT"/>
      <sheetName val="HIP-MULT"/>
      <sheetName val="HIP-MULT-AP"/>
      <sheetName val="HIP-BONOS EXT"/>
      <sheetName val="HIP-BONOS INT"/>
      <sheetName val="HIP-REEST INT"/>
      <sheetName val="RECAP BCRD"/>
      <sheetName val="LineaCreditoEDEs"/>
      <sheetName val="Comprobacion"/>
      <sheetName val="CEIZTUR"/>
      <sheetName val="IM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9">
          <cell r="P9">
            <v>111811966990.07126</v>
          </cell>
          <cell r="W9">
            <v>141211801372.20435</v>
          </cell>
          <cell r="AY9">
            <v>97867681658.065262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9"/>
  <sheetViews>
    <sheetView showGridLines="0" tabSelected="1" view="pageLayout" topLeftCell="A54" zoomScaleNormal="80" workbookViewId="0">
      <selection activeCell="A4" sqref="A4:Q4"/>
    </sheetView>
  </sheetViews>
  <sheetFormatPr defaultColWidth="11.44140625" defaultRowHeight="14.4" x14ac:dyDescent="0.3"/>
  <cols>
    <col min="1" max="1" width="15.33203125" bestFit="1" customWidth="1"/>
    <col min="2" max="2" width="92.109375" customWidth="1"/>
    <col min="3" max="3" width="15.5546875" style="10" customWidth="1"/>
    <col min="4" max="4" width="19" hidden="1" customWidth="1"/>
    <col min="5" max="5" width="16.44140625" hidden="1" customWidth="1"/>
    <col min="6" max="6" width="22.109375" hidden="1" customWidth="1"/>
    <col min="7" max="7" width="19.88671875" hidden="1" customWidth="1"/>
    <col min="8" max="8" width="18.44140625" hidden="1" customWidth="1"/>
    <col min="9" max="9" width="18.5546875" hidden="1" customWidth="1"/>
    <col min="10" max="12" width="16.44140625" hidden="1" customWidth="1"/>
    <col min="13" max="13" width="17.109375" hidden="1" customWidth="1"/>
    <col min="14" max="14" width="16.33203125" hidden="1" customWidth="1"/>
    <col min="15" max="15" width="11.5546875" hidden="1" customWidth="1"/>
    <col min="16" max="16" width="21" customWidth="1"/>
    <col min="17" max="17" width="20.5546875" style="12" customWidth="1"/>
  </cols>
  <sheetData>
    <row r="1" spans="1:17" s="1" customFormat="1" ht="61.2" customHeight="1" x14ac:dyDescent="0.3">
      <c r="A1" s="116"/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s="1" customFormat="1" ht="18" customHeight="1" x14ac:dyDescent="0.3">
      <c r="A2" s="114" t="s">
        <v>0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</row>
    <row r="3" spans="1:17" s="1" customFormat="1" ht="21" customHeight="1" x14ac:dyDescent="0.3">
      <c r="A3" s="114" t="s">
        <v>1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</row>
    <row r="4" spans="1:17" s="1" customFormat="1" x14ac:dyDescent="0.3">
      <c r="A4" s="114" t="s">
        <v>2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</row>
    <row r="5" spans="1:17" s="1" customFormat="1" ht="18" customHeight="1" x14ac:dyDescent="0.3">
      <c r="A5" s="115" t="s">
        <v>3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</row>
    <row r="6" spans="1:17" s="1" customFormat="1" ht="17.25" customHeight="1" x14ac:dyDescent="0.3">
      <c r="A6" s="115"/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2"/>
    </row>
    <row r="7" spans="1:17" s="5" customFormat="1" ht="57.75" customHeight="1" x14ac:dyDescent="0.3">
      <c r="A7" s="3" t="s">
        <v>4</v>
      </c>
      <c r="B7" s="3" t="s">
        <v>5</v>
      </c>
      <c r="C7" s="3" t="s">
        <v>6</v>
      </c>
      <c r="D7" s="4">
        <v>44197</v>
      </c>
      <c r="E7" s="4">
        <v>44228</v>
      </c>
      <c r="F7" s="4">
        <v>44256</v>
      </c>
      <c r="G7" s="4">
        <v>44287</v>
      </c>
      <c r="H7" s="4">
        <v>44317</v>
      </c>
      <c r="I7" s="4">
        <v>44348</v>
      </c>
      <c r="J7" s="4">
        <v>44378</v>
      </c>
      <c r="K7" s="4">
        <v>44409</v>
      </c>
      <c r="L7" s="4">
        <v>44440</v>
      </c>
      <c r="M7" s="4">
        <v>44470</v>
      </c>
      <c r="N7" s="4">
        <v>44501</v>
      </c>
      <c r="O7" s="4">
        <v>44531</v>
      </c>
      <c r="P7" s="3" t="s">
        <v>7</v>
      </c>
      <c r="Q7" s="3" t="s">
        <v>8</v>
      </c>
    </row>
    <row r="8" spans="1:17" s="6" customFormat="1" ht="3" customHeight="1" x14ac:dyDescent="0.3">
      <c r="C8" s="7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Q8" s="9"/>
    </row>
    <row r="9" spans="1:17" ht="15" hidden="1" thickBot="1" x14ac:dyDescent="0.35"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</row>
    <row r="10" spans="1:17" s="5" customFormat="1" hidden="1" x14ac:dyDescent="0.3">
      <c r="A10" s="13" t="s">
        <v>9</v>
      </c>
      <c r="B10" s="13" t="s">
        <v>10</v>
      </c>
      <c r="C10" s="13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5"/>
      <c r="Q10" s="16">
        <v>23731999999.821411</v>
      </c>
    </row>
    <row r="11" spans="1:17" s="5" customFormat="1" hidden="1" x14ac:dyDescent="0.3">
      <c r="A11" s="13" t="s">
        <v>11</v>
      </c>
      <c r="B11" s="13" t="s">
        <v>12</v>
      </c>
      <c r="C11" s="13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5"/>
      <c r="Q11" s="16" t="e">
        <v>#REF!</v>
      </c>
    </row>
    <row r="12" spans="1:17" s="5" customFormat="1" ht="14.25" hidden="1" customHeight="1" x14ac:dyDescent="0.3">
      <c r="A12" s="13"/>
      <c r="B12" s="13" t="s">
        <v>13</v>
      </c>
      <c r="C12" s="13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5"/>
      <c r="Q12" s="16"/>
    </row>
    <row r="13" spans="1:17" hidden="1" x14ac:dyDescent="0.3">
      <c r="A13" s="17">
        <v>0</v>
      </c>
      <c r="B13" s="18" t="s">
        <v>14</v>
      </c>
      <c r="C13" s="19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1"/>
      <c r="Q13" s="12" t="e">
        <v>#REF!</v>
      </c>
    </row>
    <row r="14" spans="1:17" hidden="1" x14ac:dyDescent="0.3">
      <c r="A14" s="17"/>
      <c r="B14" s="18"/>
      <c r="C14" s="19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2"/>
    </row>
    <row r="15" spans="1:17" ht="15" thickBot="1" x14ac:dyDescent="0.35">
      <c r="A15" s="23"/>
      <c r="B15" s="23" t="s">
        <v>15</v>
      </c>
      <c r="C15" s="23"/>
      <c r="D15" s="24">
        <v>26858897.293021083</v>
      </c>
      <c r="E15" s="24">
        <v>26815069.272241618</v>
      </c>
      <c r="F15" s="24">
        <v>23143044.515211616</v>
      </c>
      <c r="G15" s="24">
        <v>66488278.652772352</v>
      </c>
      <c r="H15" s="24">
        <v>34283720.679166667</v>
      </c>
      <c r="I15" s="24">
        <v>22797993.492976617</v>
      </c>
      <c r="J15" s="24">
        <v>42099300.37916667</v>
      </c>
      <c r="K15" s="24">
        <v>29425689.359166663</v>
      </c>
      <c r="L15" s="24">
        <v>37108205.911616661</v>
      </c>
      <c r="M15" s="24">
        <v>58648683.189166665</v>
      </c>
      <c r="N15" s="24">
        <v>17706671.219166666</v>
      </c>
      <c r="O15" s="24">
        <v>14506410.753316669</v>
      </c>
      <c r="P15" s="91">
        <f>+P17+P23+P29+P32+P42+P47+P59+P62+P66+P69+P80</f>
        <v>421596475.28698987</v>
      </c>
      <c r="Q15" s="91">
        <f>+Q17+Q23+Q29+Q32+Q42+Q47+Q59+Q62+Q66+Q69+Q80</f>
        <v>26265460410.379471</v>
      </c>
    </row>
    <row r="16" spans="1:17" ht="15" thickTop="1" x14ac:dyDescent="0.3">
      <c r="A16" s="17"/>
      <c r="B16" s="18"/>
      <c r="C16" s="19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5"/>
      <c r="P16" s="92"/>
      <c r="Q16" s="93"/>
    </row>
    <row r="17" spans="1:17" x14ac:dyDescent="0.3">
      <c r="A17" s="26"/>
      <c r="B17" s="27" t="s">
        <v>16</v>
      </c>
      <c r="C17" s="27"/>
      <c r="D17" s="27">
        <v>944002.73249999993</v>
      </c>
      <c r="E17" s="27">
        <v>944002.73249999993</v>
      </c>
      <c r="F17" s="27">
        <v>944002.73249999993</v>
      </c>
      <c r="G17" s="27">
        <v>944002.73249999993</v>
      </c>
      <c r="H17" s="27">
        <v>944002.73249999993</v>
      </c>
      <c r="I17" s="27">
        <v>944002.73249999993</v>
      </c>
      <c r="J17" s="27">
        <v>944002.73249999993</v>
      </c>
      <c r="K17" s="27">
        <v>944002.73249999993</v>
      </c>
      <c r="L17" s="27">
        <v>944002.73249999993</v>
      </c>
      <c r="M17" s="27">
        <v>944002.73249999993</v>
      </c>
      <c r="N17" s="27">
        <v>944002.73249999993</v>
      </c>
      <c r="O17" s="27">
        <v>944002.73249999993</v>
      </c>
      <c r="P17" s="94">
        <v>11328032.790000001</v>
      </c>
      <c r="Q17" s="94">
        <v>705736442.81700003</v>
      </c>
    </row>
    <row r="18" spans="1:17" x14ac:dyDescent="0.3">
      <c r="A18" s="28"/>
      <c r="B18" s="29"/>
      <c r="C18" s="28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95"/>
      <c r="Q18" s="95"/>
    </row>
    <row r="19" spans="1:17" x14ac:dyDescent="0.3">
      <c r="A19" s="31"/>
      <c r="B19" s="31" t="s">
        <v>17</v>
      </c>
      <c r="C19" s="31"/>
      <c r="D19" s="31">
        <v>944002.73249999993</v>
      </c>
      <c r="E19" s="31">
        <v>944002.73249999993</v>
      </c>
      <c r="F19" s="31">
        <v>944002.73249999993</v>
      </c>
      <c r="G19" s="31">
        <v>944002.73249999993</v>
      </c>
      <c r="H19" s="31">
        <v>944002.73249999993</v>
      </c>
      <c r="I19" s="31">
        <v>944002.73249999993</v>
      </c>
      <c r="J19" s="31">
        <v>944002.73249999993</v>
      </c>
      <c r="K19" s="31">
        <v>944002.73249999993</v>
      </c>
      <c r="L19" s="31">
        <v>944002.73249999993</v>
      </c>
      <c r="M19" s="31">
        <v>944002.73249999993</v>
      </c>
      <c r="N19" s="31">
        <v>944002.73249999993</v>
      </c>
      <c r="O19" s="31">
        <v>944002.73249999993</v>
      </c>
      <c r="P19" s="96">
        <v>11328032.790000001</v>
      </c>
      <c r="Q19" s="96">
        <v>705736442.81700003</v>
      </c>
    </row>
    <row r="20" spans="1:17" x14ac:dyDescent="0.3">
      <c r="A20" s="32" t="s">
        <v>18</v>
      </c>
      <c r="B20" s="33" t="s">
        <v>19</v>
      </c>
      <c r="C20" s="34" t="s">
        <v>20</v>
      </c>
      <c r="D20" s="35">
        <v>277336.06583333336</v>
      </c>
      <c r="E20" s="35">
        <v>277336.06583333336</v>
      </c>
      <c r="F20" s="35">
        <v>277336.06583333336</v>
      </c>
      <c r="G20" s="35">
        <v>277336.06583333336</v>
      </c>
      <c r="H20" s="35">
        <v>277336.06583333336</v>
      </c>
      <c r="I20" s="35">
        <v>277336.06583333336</v>
      </c>
      <c r="J20" s="35">
        <v>277336.06583333336</v>
      </c>
      <c r="K20" s="35">
        <v>277336.06583333336</v>
      </c>
      <c r="L20" s="35">
        <v>277336.06583333336</v>
      </c>
      <c r="M20" s="35">
        <v>277336.06583333336</v>
      </c>
      <c r="N20" s="35">
        <v>277336.06583333336</v>
      </c>
      <c r="O20" s="35">
        <v>277336.06583333336</v>
      </c>
      <c r="P20" s="97">
        <v>9828032.7899999991</v>
      </c>
      <c r="Q20" s="98">
        <v>612286442.81699991</v>
      </c>
    </row>
    <row r="21" spans="1:17" x14ac:dyDescent="0.3">
      <c r="A21" s="32" t="s">
        <v>21</v>
      </c>
      <c r="B21" s="36" t="s">
        <v>22</v>
      </c>
      <c r="C21" s="34" t="s">
        <v>23</v>
      </c>
      <c r="D21" s="37">
        <v>666666.66666666663</v>
      </c>
      <c r="E21" s="37">
        <v>666666.66666666663</v>
      </c>
      <c r="F21" s="37">
        <v>666666.66666666663</v>
      </c>
      <c r="G21" s="37">
        <v>666666.66666666663</v>
      </c>
      <c r="H21" s="37">
        <v>666666.66666666663</v>
      </c>
      <c r="I21" s="37">
        <v>666666.66666666663</v>
      </c>
      <c r="J21" s="37">
        <v>666666.66666666663</v>
      </c>
      <c r="K21" s="37">
        <v>666666.66666666663</v>
      </c>
      <c r="L21" s="37">
        <v>666666.66666666663</v>
      </c>
      <c r="M21" s="37">
        <v>666666.66666666663</v>
      </c>
      <c r="N21" s="37">
        <v>666666.66666666663</v>
      </c>
      <c r="O21" s="37">
        <v>666666.66666666663</v>
      </c>
      <c r="P21" s="93">
        <v>1500000</v>
      </c>
      <c r="Q21" s="98">
        <v>93450000</v>
      </c>
    </row>
    <row r="22" spans="1:17" x14ac:dyDescent="0.3">
      <c r="A22" s="38"/>
      <c r="B22" s="39"/>
      <c r="C22" s="40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99"/>
      <c r="Q22" s="95"/>
    </row>
    <row r="23" spans="1:17" x14ac:dyDescent="0.3">
      <c r="A23" s="27"/>
      <c r="B23" s="27" t="s">
        <v>24</v>
      </c>
      <c r="C23" s="27"/>
      <c r="D23" s="27">
        <v>0</v>
      </c>
      <c r="E23" s="27">
        <v>40000</v>
      </c>
      <c r="F23" s="27">
        <v>163595</v>
      </c>
      <c r="G23" s="27">
        <v>4213272</v>
      </c>
      <c r="H23" s="27">
        <v>414972</v>
      </c>
      <c r="I23" s="27">
        <v>444000</v>
      </c>
      <c r="J23" s="27">
        <v>206850</v>
      </c>
      <c r="K23" s="27">
        <v>364675</v>
      </c>
      <c r="L23" s="27">
        <v>4092000</v>
      </c>
      <c r="M23" s="27">
        <v>344000</v>
      </c>
      <c r="N23" s="27">
        <v>300870</v>
      </c>
      <c r="O23" s="27">
        <v>302000</v>
      </c>
      <c r="P23" s="94">
        <v>10886234</v>
      </c>
      <c r="Q23" s="94">
        <v>678212378.19999993</v>
      </c>
    </row>
    <row r="24" spans="1:17" ht="13.5" customHeight="1" x14ac:dyDescent="0.3">
      <c r="A24" s="32" t="s">
        <v>25</v>
      </c>
      <c r="B24" s="42" t="s">
        <v>26</v>
      </c>
      <c r="C24" s="32" t="s">
        <v>23</v>
      </c>
      <c r="D24" s="37"/>
      <c r="E24" s="37">
        <v>40000</v>
      </c>
      <c r="F24" s="37">
        <v>163595</v>
      </c>
      <c r="G24" s="37">
        <v>213272</v>
      </c>
      <c r="H24" s="37">
        <v>414972</v>
      </c>
      <c r="I24" s="37">
        <v>444000</v>
      </c>
      <c r="J24" s="37">
        <v>206850</v>
      </c>
      <c r="K24" s="37">
        <v>364675</v>
      </c>
      <c r="L24" s="37">
        <v>92000</v>
      </c>
      <c r="M24" s="37">
        <v>344000</v>
      </c>
      <c r="N24" s="37">
        <v>300870</v>
      </c>
      <c r="O24" s="37">
        <v>302000</v>
      </c>
      <c r="P24" s="93">
        <v>2886234</v>
      </c>
      <c r="Q24" s="99">
        <v>179812378.19999999</v>
      </c>
    </row>
    <row r="25" spans="1:17" x14ac:dyDescent="0.3">
      <c r="A25" s="38"/>
      <c r="B25" s="39"/>
      <c r="C25" s="40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95"/>
      <c r="Q25" s="95"/>
    </row>
    <row r="26" spans="1:17" x14ac:dyDescent="0.3">
      <c r="A26" s="31"/>
      <c r="B26" s="31" t="s">
        <v>27</v>
      </c>
      <c r="C26" s="31"/>
      <c r="D26" s="31">
        <v>0</v>
      </c>
      <c r="E26" s="31">
        <v>0</v>
      </c>
      <c r="F26" s="31">
        <v>0</v>
      </c>
      <c r="G26" s="31">
        <v>4000000</v>
      </c>
      <c r="H26" s="31">
        <v>0</v>
      </c>
      <c r="I26" s="31">
        <v>0</v>
      </c>
      <c r="J26" s="31">
        <v>0</v>
      </c>
      <c r="K26" s="31">
        <v>0</v>
      </c>
      <c r="L26" s="31">
        <v>4000000</v>
      </c>
      <c r="M26" s="31">
        <v>0</v>
      </c>
      <c r="N26" s="31">
        <v>0</v>
      </c>
      <c r="O26" s="31">
        <v>0</v>
      </c>
      <c r="P26" s="96">
        <v>8000000</v>
      </c>
      <c r="Q26" s="96">
        <v>498400000</v>
      </c>
    </row>
    <row r="27" spans="1:17" ht="15" customHeight="1" x14ac:dyDescent="0.3">
      <c r="A27" s="32" t="s">
        <v>28</v>
      </c>
      <c r="B27" s="33" t="s">
        <v>26</v>
      </c>
      <c r="C27" s="32" t="s">
        <v>23</v>
      </c>
      <c r="D27" s="37">
        <v>0</v>
      </c>
      <c r="E27" s="37">
        <v>0</v>
      </c>
      <c r="F27" s="37">
        <v>0</v>
      </c>
      <c r="G27" s="37">
        <v>4000000</v>
      </c>
      <c r="H27" s="37">
        <v>0</v>
      </c>
      <c r="I27" s="37">
        <v>0</v>
      </c>
      <c r="J27" s="37">
        <v>0</v>
      </c>
      <c r="K27" s="37">
        <v>0</v>
      </c>
      <c r="L27" s="37">
        <v>4000000</v>
      </c>
      <c r="M27" s="37">
        <v>0</v>
      </c>
      <c r="N27" s="37">
        <v>0</v>
      </c>
      <c r="O27" s="37">
        <v>0</v>
      </c>
      <c r="P27" s="93">
        <v>8000000</v>
      </c>
      <c r="Q27" s="99">
        <v>498400000</v>
      </c>
    </row>
    <row r="28" spans="1:17" x14ac:dyDescent="0.3">
      <c r="A28" s="40"/>
      <c r="B28" s="39"/>
      <c r="C28" s="40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95"/>
      <c r="Q28" s="99"/>
    </row>
    <row r="29" spans="1:17" x14ac:dyDescent="0.3">
      <c r="A29" s="27"/>
      <c r="B29" s="27" t="s">
        <v>29</v>
      </c>
      <c r="C29" s="27"/>
      <c r="D29" s="27">
        <v>1583333.3333333333</v>
      </c>
      <c r="E29" s="27">
        <v>1583333.3333333333</v>
      </c>
      <c r="F29" s="27">
        <v>1583333.3333333333</v>
      </c>
      <c r="G29" s="27">
        <v>1583333.3333333333</v>
      </c>
      <c r="H29" s="27">
        <v>1583333.3333333333</v>
      </c>
      <c r="I29" s="27">
        <v>1583333.3333333333</v>
      </c>
      <c r="J29" s="27">
        <v>1583333.3333333333</v>
      </c>
      <c r="K29" s="27">
        <v>1583333.3333333333</v>
      </c>
      <c r="L29" s="27">
        <v>1583333.3333333333</v>
      </c>
      <c r="M29" s="27">
        <v>1583333.3333333333</v>
      </c>
      <c r="N29" s="27">
        <v>1583333.3333333333</v>
      </c>
      <c r="O29" s="27">
        <v>1583333.3333333333</v>
      </c>
      <c r="P29" s="94">
        <v>17612109.290000021</v>
      </c>
      <c r="Q29" s="94">
        <v>1097234408.7670014</v>
      </c>
    </row>
    <row r="30" spans="1:17" s="45" customFormat="1" x14ac:dyDescent="0.3">
      <c r="A30" s="34" t="s">
        <v>30</v>
      </c>
      <c r="B30" s="43" t="s">
        <v>31</v>
      </c>
      <c r="C30" s="34" t="s">
        <v>23</v>
      </c>
      <c r="D30" s="44">
        <v>1583333.3333333333</v>
      </c>
      <c r="E30" s="44">
        <v>1583333.3333333333</v>
      </c>
      <c r="F30" s="44">
        <v>1583333.3333333333</v>
      </c>
      <c r="G30" s="44">
        <v>1583333.3333333333</v>
      </c>
      <c r="H30" s="44">
        <v>1583333.3333333333</v>
      </c>
      <c r="I30" s="44">
        <v>1583333.3333333333</v>
      </c>
      <c r="J30" s="44">
        <v>1583333.3333333333</v>
      </c>
      <c r="K30" s="44">
        <v>1583333.3333333333</v>
      </c>
      <c r="L30" s="44">
        <v>1583333.3333333333</v>
      </c>
      <c r="M30" s="44">
        <v>1583333.3333333333</v>
      </c>
      <c r="N30" s="44">
        <v>1583333.3333333333</v>
      </c>
      <c r="O30" s="44">
        <v>1583333.3333333333</v>
      </c>
      <c r="P30" s="100">
        <v>17612109.290000021</v>
      </c>
      <c r="Q30" s="99">
        <v>1097234408.7670014</v>
      </c>
    </row>
    <row r="31" spans="1:17" x14ac:dyDescent="0.3">
      <c r="A31" s="46">
        <v>0</v>
      </c>
      <c r="B31" s="47"/>
      <c r="C31" s="48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95"/>
      <c r="Q31" s="99"/>
    </row>
    <row r="32" spans="1:17" x14ac:dyDescent="0.3">
      <c r="A32" s="27"/>
      <c r="B32" s="27" t="s">
        <v>32</v>
      </c>
      <c r="C32" s="27"/>
      <c r="D32" s="27">
        <v>1647055.24</v>
      </c>
      <c r="E32" s="27">
        <v>2271391.0700000003</v>
      </c>
      <c r="F32" s="27">
        <v>2214557.1800000002</v>
      </c>
      <c r="G32" s="27">
        <v>1407996.3599999999</v>
      </c>
      <c r="H32" s="27">
        <v>2073188.95</v>
      </c>
      <c r="I32" s="27">
        <v>2869131.0300000003</v>
      </c>
      <c r="J32" s="27">
        <v>4723452.79</v>
      </c>
      <c r="K32" s="27">
        <v>4603801.92</v>
      </c>
      <c r="L32" s="27">
        <v>4748054.8499999996</v>
      </c>
      <c r="M32" s="27">
        <v>4877363.6399999997</v>
      </c>
      <c r="N32" s="27">
        <v>4936962.9399999995</v>
      </c>
      <c r="O32" s="27">
        <v>4586056.57</v>
      </c>
      <c r="P32" s="94">
        <v>40959012.539999999</v>
      </c>
      <c r="Q32" s="94">
        <v>2551746481.2419996</v>
      </c>
    </row>
    <row r="33" spans="1:17" x14ac:dyDescent="0.3">
      <c r="A33" s="50" t="s">
        <v>33</v>
      </c>
      <c r="B33" s="39" t="s">
        <v>34</v>
      </c>
      <c r="C33" s="40" t="s">
        <v>23</v>
      </c>
      <c r="D33" s="37">
        <v>397055.24</v>
      </c>
      <c r="E33" s="37">
        <v>121391.07</v>
      </c>
      <c r="F33" s="37">
        <v>964557.18</v>
      </c>
      <c r="G33" s="37">
        <v>157996.35999999999</v>
      </c>
      <c r="H33" s="37">
        <v>823188.95</v>
      </c>
      <c r="I33" s="37">
        <v>719131.03</v>
      </c>
      <c r="J33" s="37">
        <v>473452.79</v>
      </c>
      <c r="K33" s="37">
        <v>353801.92</v>
      </c>
      <c r="L33" s="37">
        <v>498054.85</v>
      </c>
      <c r="M33" s="37">
        <v>627363.64</v>
      </c>
      <c r="N33" s="37">
        <v>386962.94</v>
      </c>
      <c r="O33" s="37">
        <v>336056.57</v>
      </c>
      <c r="P33" s="93">
        <v>5859012.54</v>
      </c>
      <c r="Q33" s="99">
        <v>365016481.24199998</v>
      </c>
    </row>
    <row r="34" spans="1:17" x14ac:dyDescent="0.3">
      <c r="A34" s="40"/>
      <c r="B34" s="39"/>
      <c r="C34" s="40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95"/>
      <c r="Q34" s="95"/>
    </row>
    <row r="35" spans="1:17" x14ac:dyDescent="0.3">
      <c r="A35" s="31"/>
      <c r="B35" s="31" t="s">
        <v>35</v>
      </c>
      <c r="C35" s="31"/>
      <c r="D35" s="31">
        <v>0</v>
      </c>
      <c r="E35" s="31">
        <v>900000</v>
      </c>
      <c r="F35" s="31">
        <v>0</v>
      </c>
      <c r="G35" s="31">
        <v>0</v>
      </c>
      <c r="H35" s="31">
        <v>0</v>
      </c>
      <c r="I35" s="31">
        <v>900000</v>
      </c>
      <c r="J35" s="31">
        <v>0</v>
      </c>
      <c r="K35" s="31">
        <v>0</v>
      </c>
      <c r="L35" s="31">
        <v>0</v>
      </c>
      <c r="M35" s="31">
        <v>0</v>
      </c>
      <c r="N35" s="31">
        <v>300000</v>
      </c>
      <c r="O35" s="31">
        <v>0</v>
      </c>
      <c r="P35" s="96">
        <v>2100000</v>
      </c>
      <c r="Q35" s="96">
        <v>130830000</v>
      </c>
    </row>
    <row r="36" spans="1:17" x14ac:dyDescent="0.3">
      <c r="A36" s="48" t="s">
        <v>36</v>
      </c>
      <c r="B36" s="39" t="s">
        <v>37</v>
      </c>
      <c r="C36" s="40" t="s">
        <v>23</v>
      </c>
      <c r="D36" s="44"/>
      <c r="E36" s="44">
        <v>900000</v>
      </c>
      <c r="F36" s="44"/>
      <c r="G36" s="44"/>
      <c r="H36" s="44"/>
      <c r="I36" s="44">
        <v>900000</v>
      </c>
      <c r="J36" s="44"/>
      <c r="K36" s="44"/>
      <c r="L36" s="44"/>
      <c r="M36" s="44"/>
      <c r="N36" s="44">
        <v>300000</v>
      </c>
      <c r="O36" s="44"/>
      <c r="P36" s="93">
        <v>2100000</v>
      </c>
      <c r="Q36" s="99">
        <v>130830000</v>
      </c>
    </row>
    <row r="37" spans="1:17" x14ac:dyDescent="0.3">
      <c r="A37" s="40"/>
      <c r="B37" s="39"/>
      <c r="C37" s="40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95"/>
      <c r="Q37" s="99"/>
    </row>
    <row r="38" spans="1:17" x14ac:dyDescent="0.3">
      <c r="A38" s="31"/>
      <c r="B38" s="31" t="s">
        <v>38</v>
      </c>
      <c r="C38" s="31"/>
      <c r="D38" s="31">
        <v>1250000</v>
      </c>
      <c r="E38" s="31">
        <v>1250000</v>
      </c>
      <c r="F38" s="31">
        <v>1250000</v>
      </c>
      <c r="G38" s="31">
        <v>1250000</v>
      </c>
      <c r="H38" s="31">
        <v>1250000</v>
      </c>
      <c r="I38" s="31">
        <v>1250000</v>
      </c>
      <c r="J38" s="31">
        <v>4250000</v>
      </c>
      <c r="K38" s="31">
        <v>4250000</v>
      </c>
      <c r="L38" s="31">
        <v>4250000</v>
      </c>
      <c r="M38" s="31">
        <v>4250000</v>
      </c>
      <c r="N38" s="31">
        <v>4250000</v>
      </c>
      <c r="O38" s="31">
        <v>4250000</v>
      </c>
      <c r="P38" s="96">
        <v>33000000</v>
      </c>
      <c r="Q38" s="96">
        <v>2055900000</v>
      </c>
    </row>
    <row r="39" spans="1:17" s="54" customFormat="1" ht="16.5" customHeight="1" x14ac:dyDescent="0.3">
      <c r="A39" s="40" t="s">
        <v>39</v>
      </c>
      <c r="B39" s="39" t="s">
        <v>40</v>
      </c>
      <c r="C39" s="40" t="s">
        <v>41</v>
      </c>
      <c r="D39" s="52"/>
      <c r="E39" s="52"/>
      <c r="F39" s="52"/>
      <c r="G39" s="52"/>
      <c r="H39" s="52"/>
      <c r="I39" s="52"/>
      <c r="J39" s="52">
        <v>3000000</v>
      </c>
      <c r="K39" s="52">
        <v>3000000</v>
      </c>
      <c r="L39" s="52">
        <v>3000000</v>
      </c>
      <c r="M39" s="52">
        <v>3000000</v>
      </c>
      <c r="N39" s="52">
        <v>3000000</v>
      </c>
      <c r="O39" s="52">
        <v>3000000</v>
      </c>
      <c r="P39" s="101">
        <v>18000000</v>
      </c>
      <c r="Q39" s="99">
        <v>1121400000</v>
      </c>
    </row>
    <row r="40" spans="1:17" s="44" customFormat="1" x14ac:dyDescent="0.3">
      <c r="A40" s="34" t="s">
        <v>42</v>
      </c>
      <c r="B40" s="55" t="s">
        <v>43</v>
      </c>
      <c r="C40" s="40" t="s">
        <v>44</v>
      </c>
      <c r="D40" s="52">
        <v>1250000</v>
      </c>
      <c r="E40" s="52">
        <v>1250000</v>
      </c>
      <c r="F40" s="52">
        <v>1250000</v>
      </c>
      <c r="G40" s="52">
        <v>1250000</v>
      </c>
      <c r="H40" s="52">
        <v>1250000</v>
      </c>
      <c r="I40" s="52">
        <v>1250000</v>
      </c>
      <c r="J40" s="52">
        <v>1250000</v>
      </c>
      <c r="K40" s="52">
        <v>1250000</v>
      </c>
      <c r="L40" s="52">
        <v>1250000</v>
      </c>
      <c r="M40" s="52">
        <v>1250000</v>
      </c>
      <c r="N40" s="52">
        <v>1250000</v>
      </c>
      <c r="O40" s="52">
        <v>1250000</v>
      </c>
      <c r="P40" s="101">
        <v>15000000</v>
      </c>
      <c r="Q40" s="99">
        <f>+P40*62.3</f>
        <v>934500000</v>
      </c>
    </row>
    <row r="41" spans="1:17" x14ac:dyDescent="0.3">
      <c r="A41" s="40"/>
      <c r="B41" s="39"/>
      <c r="C41" s="40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95"/>
      <c r="Q41" s="95"/>
    </row>
    <row r="42" spans="1:17" x14ac:dyDescent="0.3">
      <c r="A42" s="27"/>
      <c r="B42" s="27" t="s">
        <v>45</v>
      </c>
      <c r="C42" s="27"/>
      <c r="D42" s="27">
        <v>416666.66666666669</v>
      </c>
      <c r="E42" s="27">
        <v>416666.66666666669</v>
      </c>
      <c r="F42" s="27">
        <v>416666.66666666669</v>
      </c>
      <c r="G42" s="27">
        <v>416666.66666666669</v>
      </c>
      <c r="H42" s="27">
        <v>4332750.7766666664</v>
      </c>
      <c r="I42" s="27">
        <v>416666.66666666669</v>
      </c>
      <c r="J42" s="27">
        <v>416666.66666666669</v>
      </c>
      <c r="K42" s="27">
        <v>416666.66666666669</v>
      </c>
      <c r="L42" s="27">
        <v>416666.66666666669</v>
      </c>
      <c r="M42" s="27">
        <v>416666.66666666669</v>
      </c>
      <c r="N42" s="27">
        <v>416666.66666666669</v>
      </c>
      <c r="O42" s="27">
        <v>416666.66666666669</v>
      </c>
      <c r="P42" s="94">
        <f>+SUM(P43:P45)</f>
        <v>9355298.75</v>
      </c>
      <c r="Q42" s="94">
        <v>582835112.125</v>
      </c>
    </row>
    <row r="43" spans="1:17" s="60" customFormat="1" x14ac:dyDescent="0.3">
      <c r="A43" s="56" t="s">
        <v>46</v>
      </c>
      <c r="B43" s="57" t="s">
        <v>47</v>
      </c>
      <c r="C43" s="58" t="s">
        <v>23</v>
      </c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102">
        <v>439214.64</v>
      </c>
      <c r="Q43" s="103">
        <v>27363072.072000001</v>
      </c>
    </row>
    <row r="44" spans="1:17" s="45" customFormat="1" ht="28.8" x14ac:dyDescent="0.3">
      <c r="A44" s="34" t="s">
        <v>48</v>
      </c>
      <c r="B44" s="61" t="s">
        <v>49</v>
      </c>
      <c r="C44" s="34" t="s">
        <v>50</v>
      </c>
      <c r="D44" s="62"/>
      <c r="E44" s="62"/>
      <c r="F44" s="62"/>
      <c r="G44" s="62"/>
      <c r="H44" s="62">
        <v>3916084.11</v>
      </c>
      <c r="I44" s="62"/>
      <c r="J44" s="62"/>
      <c r="K44" s="62"/>
      <c r="L44" s="62"/>
      <c r="M44" s="62"/>
      <c r="N44" s="62"/>
      <c r="O44" s="62"/>
      <c r="P44" s="100">
        <v>3916084.11</v>
      </c>
      <c r="Q44" s="99">
        <v>243972040.05299997</v>
      </c>
    </row>
    <row r="45" spans="1:17" s="45" customFormat="1" x14ac:dyDescent="0.3">
      <c r="A45" s="34" t="s">
        <v>51</v>
      </c>
      <c r="B45" s="61" t="s">
        <v>52</v>
      </c>
      <c r="C45" s="40" t="s">
        <v>23</v>
      </c>
      <c r="D45" s="62">
        <v>416666.66666666669</v>
      </c>
      <c r="E45" s="62">
        <v>416666.66666666669</v>
      </c>
      <c r="F45" s="62">
        <v>416666.66666666669</v>
      </c>
      <c r="G45" s="62">
        <v>416666.66666666669</v>
      </c>
      <c r="H45" s="62">
        <v>416666.66666666669</v>
      </c>
      <c r="I45" s="62">
        <v>416666.66666666669</v>
      </c>
      <c r="J45" s="62">
        <v>416666.66666666669</v>
      </c>
      <c r="K45" s="62">
        <v>416666.66666666669</v>
      </c>
      <c r="L45" s="62">
        <v>416666.66666666669</v>
      </c>
      <c r="M45" s="62">
        <v>416666.66666666669</v>
      </c>
      <c r="N45" s="62">
        <v>416666.66666666669</v>
      </c>
      <c r="O45" s="62">
        <v>416666.66666666669</v>
      </c>
      <c r="P45" s="100">
        <v>5000000</v>
      </c>
      <c r="Q45" s="99">
        <v>311500000</v>
      </c>
    </row>
    <row r="46" spans="1:17" x14ac:dyDescent="0.3">
      <c r="A46" s="40"/>
      <c r="B46" s="39"/>
      <c r="C46" s="40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104"/>
      <c r="Q46" s="105"/>
    </row>
    <row r="47" spans="1:17" x14ac:dyDescent="0.3">
      <c r="A47" s="27"/>
      <c r="B47" s="27" t="s">
        <v>53</v>
      </c>
      <c r="C47" s="27"/>
      <c r="D47" s="27">
        <v>3756787.8433333333</v>
      </c>
      <c r="E47" s="27">
        <v>3756787.8433333333</v>
      </c>
      <c r="F47" s="27">
        <v>6490781.5533333328</v>
      </c>
      <c r="G47" s="27">
        <v>7456217.5733333342</v>
      </c>
      <c r="H47" s="27">
        <v>7290781.5533333337</v>
      </c>
      <c r="I47" s="27">
        <v>7267781.5533333337</v>
      </c>
      <c r="J47" s="27">
        <v>7490781.5533333337</v>
      </c>
      <c r="K47" s="27">
        <v>20811192.373333331</v>
      </c>
      <c r="L47" s="27">
        <v>6239211.913333334</v>
      </c>
      <c r="M47" s="27">
        <v>6103654.4833333334</v>
      </c>
      <c r="N47" s="27">
        <v>7069117.2133333329</v>
      </c>
      <c r="O47" s="27">
        <v>4638544.1533333333</v>
      </c>
      <c r="P47" s="94">
        <v>88371639.609999985</v>
      </c>
      <c r="Q47" s="94">
        <v>5505553147.7029991</v>
      </c>
    </row>
    <row r="48" spans="1:17" s="45" customFormat="1" ht="15" customHeight="1" x14ac:dyDescent="0.3">
      <c r="A48" s="34" t="s">
        <v>54</v>
      </c>
      <c r="B48" s="43" t="s">
        <v>55</v>
      </c>
      <c r="C48" s="34" t="s">
        <v>56</v>
      </c>
      <c r="D48" s="37">
        <v>833333.33</v>
      </c>
      <c r="E48" s="37">
        <v>833333.33</v>
      </c>
      <c r="F48" s="37">
        <v>833333.33</v>
      </c>
      <c r="G48" s="37">
        <v>833333.33</v>
      </c>
      <c r="H48" s="37">
        <v>833333.33</v>
      </c>
      <c r="I48" s="37">
        <v>833333.33</v>
      </c>
      <c r="J48" s="37">
        <v>833333.33</v>
      </c>
      <c r="K48" s="37">
        <v>833333.33</v>
      </c>
      <c r="L48" s="37">
        <v>833333.33</v>
      </c>
      <c r="M48" s="37">
        <v>833333.33</v>
      </c>
      <c r="N48" s="37">
        <v>833333.33</v>
      </c>
      <c r="O48" s="37">
        <v>833333.37</v>
      </c>
      <c r="P48" s="100">
        <v>9999999.9999999981</v>
      </c>
      <c r="Q48" s="99">
        <v>622999999.99999988</v>
      </c>
    </row>
    <row r="49" spans="1:17" s="54" customFormat="1" x14ac:dyDescent="0.3">
      <c r="A49" s="40" t="s">
        <v>57</v>
      </c>
      <c r="B49" s="47" t="s">
        <v>58</v>
      </c>
      <c r="C49" s="48" t="s">
        <v>23</v>
      </c>
      <c r="D49" s="52">
        <v>1933871.18</v>
      </c>
      <c r="E49" s="52">
        <v>1933871.18</v>
      </c>
      <c r="F49" s="52">
        <v>1933871.18</v>
      </c>
      <c r="G49" s="52">
        <v>2933871.18</v>
      </c>
      <c r="H49" s="52">
        <v>2933871.18</v>
      </c>
      <c r="I49" s="52">
        <v>2979621.18</v>
      </c>
      <c r="J49" s="52">
        <v>2933871.18</v>
      </c>
      <c r="K49" s="52">
        <v>1254282</v>
      </c>
      <c r="L49" s="52">
        <v>1682301.54</v>
      </c>
      <c r="M49" s="52">
        <v>1546744.11</v>
      </c>
      <c r="N49" s="52">
        <v>824181.49</v>
      </c>
      <c r="O49" s="52">
        <v>550383.74</v>
      </c>
      <c r="P49" s="106">
        <v>23440741.139999997</v>
      </c>
      <c r="Q49" s="99">
        <v>1460358173.0219998</v>
      </c>
    </row>
    <row r="50" spans="1:17" s="54" customFormat="1" x14ac:dyDescent="0.3">
      <c r="A50" s="40" t="s">
        <v>59</v>
      </c>
      <c r="B50" s="47" t="s">
        <v>60</v>
      </c>
      <c r="C50" s="48" t="s">
        <v>23</v>
      </c>
      <c r="D50" s="44"/>
      <c r="E50" s="44"/>
      <c r="F50" s="44"/>
      <c r="G50" s="44"/>
      <c r="H50" s="44"/>
      <c r="I50" s="44"/>
      <c r="J50" s="44"/>
      <c r="K50" s="44">
        <v>15000000</v>
      </c>
      <c r="L50" s="44"/>
      <c r="M50" s="44"/>
      <c r="N50" s="44">
        <v>2980223.68</v>
      </c>
      <c r="O50" s="44"/>
      <c r="P50" s="106">
        <v>17980223.68</v>
      </c>
      <c r="Q50" s="99">
        <v>1120167935.2639999</v>
      </c>
    </row>
    <row r="51" spans="1:17" x14ac:dyDescent="0.3">
      <c r="A51" s="40"/>
      <c r="B51" s="39"/>
      <c r="C51" s="40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95"/>
      <c r="Q51" s="99"/>
    </row>
    <row r="52" spans="1:17" x14ac:dyDescent="0.3">
      <c r="A52" s="31"/>
      <c r="B52" s="31" t="s">
        <v>61</v>
      </c>
      <c r="C52" s="31"/>
      <c r="D52" s="31">
        <v>520833.33333333331</v>
      </c>
      <c r="E52" s="31">
        <v>520833.33333333331</v>
      </c>
      <c r="F52" s="31">
        <v>3254827.0433333335</v>
      </c>
      <c r="G52" s="31">
        <v>3254827.0433333335</v>
      </c>
      <c r="H52" s="31">
        <v>3254827.0433333335</v>
      </c>
      <c r="I52" s="31">
        <v>3254827.0433333335</v>
      </c>
      <c r="J52" s="31">
        <v>3254827.0433333335</v>
      </c>
      <c r="K52" s="31">
        <v>3254827.0433333335</v>
      </c>
      <c r="L52" s="31">
        <v>3254827.0433333335</v>
      </c>
      <c r="M52" s="31">
        <v>3254827.0433333335</v>
      </c>
      <c r="N52" s="31">
        <v>1962628.7133333331</v>
      </c>
      <c r="O52" s="31">
        <v>3254827.0433333335</v>
      </c>
      <c r="P52" s="96">
        <v>32297738.770000003</v>
      </c>
      <c r="Q52" s="96">
        <v>2012149125.3710001</v>
      </c>
    </row>
    <row r="53" spans="1:17" s="54" customFormat="1" x14ac:dyDescent="0.3">
      <c r="A53" s="48" t="s">
        <v>62</v>
      </c>
      <c r="B53" s="39" t="s">
        <v>63</v>
      </c>
      <c r="C53" s="40" t="s">
        <v>50</v>
      </c>
      <c r="D53" s="44">
        <v>0</v>
      </c>
      <c r="E53" s="44">
        <v>0</v>
      </c>
      <c r="F53" s="44">
        <v>2733993.71</v>
      </c>
      <c r="G53" s="44">
        <v>2733993.71</v>
      </c>
      <c r="H53" s="44">
        <v>2733993.71</v>
      </c>
      <c r="I53" s="44">
        <v>2733993.71</v>
      </c>
      <c r="J53" s="44">
        <v>2733993.71</v>
      </c>
      <c r="K53" s="44">
        <v>2733993.71</v>
      </c>
      <c r="L53" s="44">
        <v>2733993.71</v>
      </c>
      <c r="M53" s="44">
        <v>2733993.71</v>
      </c>
      <c r="N53" s="44">
        <v>1441795.38</v>
      </c>
      <c r="O53" s="44">
        <v>2733993.71</v>
      </c>
      <c r="P53" s="106">
        <v>26047738.770000003</v>
      </c>
      <c r="Q53" s="99">
        <v>1622774125.3710001</v>
      </c>
    </row>
    <row r="54" spans="1:17" s="54" customFormat="1" x14ac:dyDescent="0.3">
      <c r="A54" s="48" t="s">
        <v>64</v>
      </c>
      <c r="B54" s="39" t="s">
        <v>65</v>
      </c>
      <c r="C54" s="48" t="s">
        <v>50</v>
      </c>
      <c r="D54" s="37">
        <v>520833.33333333331</v>
      </c>
      <c r="E54" s="37">
        <v>520833.33333333331</v>
      </c>
      <c r="F54" s="37">
        <v>520833.33333333331</v>
      </c>
      <c r="G54" s="37">
        <v>520833.33333333331</v>
      </c>
      <c r="H54" s="37">
        <v>520833.33333333331</v>
      </c>
      <c r="I54" s="37">
        <v>520833.33333333331</v>
      </c>
      <c r="J54" s="37">
        <v>520833.33333333331</v>
      </c>
      <c r="K54" s="37">
        <v>520833.33333333331</v>
      </c>
      <c r="L54" s="37">
        <v>520833.33333333331</v>
      </c>
      <c r="M54" s="37">
        <v>520833.33333333331</v>
      </c>
      <c r="N54" s="37">
        <v>520833.33333333331</v>
      </c>
      <c r="O54" s="37">
        <v>520833.33333333331</v>
      </c>
      <c r="P54" s="106">
        <v>6249999.9999999991</v>
      </c>
      <c r="Q54" s="99">
        <v>389374999.99999994</v>
      </c>
    </row>
    <row r="55" spans="1:17" s="6" customFormat="1" x14ac:dyDescent="0.3">
      <c r="A55" s="7"/>
      <c r="B55" s="33"/>
      <c r="C55" s="7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107"/>
      <c r="Q55" s="95"/>
    </row>
    <row r="56" spans="1:17" s="6" customFormat="1" x14ac:dyDescent="0.3">
      <c r="A56" s="31"/>
      <c r="B56" s="31" t="s">
        <v>66</v>
      </c>
      <c r="C56" s="31"/>
      <c r="D56" s="31">
        <v>468750</v>
      </c>
      <c r="E56" s="31">
        <v>468750</v>
      </c>
      <c r="F56" s="31">
        <v>468750</v>
      </c>
      <c r="G56" s="31">
        <v>434186.02</v>
      </c>
      <c r="H56" s="31">
        <v>268750</v>
      </c>
      <c r="I56" s="31">
        <v>200000</v>
      </c>
      <c r="J56" s="31">
        <v>468750</v>
      </c>
      <c r="K56" s="31">
        <v>468750</v>
      </c>
      <c r="L56" s="31">
        <v>468750</v>
      </c>
      <c r="M56" s="31">
        <v>468750</v>
      </c>
      <c r="N56" s="31">
        <v>468750</v>
      </c>
      <c r="O56" s="31">
        <v>0</v>
      </c>
      <c r="P56" s="96">
        <v>4652936.0199999996</v>
      </c>
      <c r="Q56" s="96">
        <v>289877914.04599994</v>
      </c>
    </row>
    <row r="57" spans="1:17" s="54" customFormat="1" x14ac:dyDescent="0.3">
      <c r="A57" s="34" t="s">
        <v>67</v>
      </c>
      <c r="B57" s="64" t="s">
        <v>68</v>
      </c>
      <c r="C57" s="40" t="s">
        <v>56</v>
      </c>
      <c r="D57" s="37">
        <v>468750</v>
      </c>
      <c r="E57" s="37">
        <v>468750</v>
      </c>
      <c r="F57" s="37">
        <v>468750</v>
      </c>
      <c r="G57" s="37">
        <v>434186.02</v>
      </c>
      <c r="H57" s="37">
        <v>268750</v>
      </c>
      <c r="I57" s="37">
        <v>200000</v>
      </c>
      <c r="J57" s="37">
        <v>468750</v>
      </c>
      <c r="K57" s="37">
        <v>468750</v>
      </c>
      <c r="L57" s="37">
        <v>468750</v>
      </c>
      <c r="M57" s="37">
        <v>468750</v>
      </c>
      <c r="N57" s="37">
        <v>468750</v>
      </c>
      <c r="O57" s="37">
        <v>0</v>
      </c>
      <c r="P57" s="106">
        <v>4652936.0199999996</v>
      </c>
      <c r="Q57" s="99">
        <v>289877914.04599994</v>
      </c>
    </row>
    <row r="58" spans="1:17" x14ac:dyDescent="0.3">
      <c r="A58" s="48"/>
      <c r="B58" s="65"/>
      <c r="C58" s="34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95"/>
      <c r="Q58" s="108"/>
    </row>
    <row r="59" spans="1:17" x14ac:dyDescent="0.3">
      <c r="A59" s="27"/>
      <c r="B59" s="27" t="s">
        <v>69</v>
      </c>
      <c r="C59" s="27"/>
      <c r="D59" s="27">
        <v>2144665.5099999998</v>
      </c>
      <c r="E59" s="27">
        <v>0</v>
      </c>
      <c r="F59" s="27">
        <v>0</v>
      </c>
      <c r="G59" s="27">
        <v>0</v>
      </c>
      <c r="H59" s="27">
        <v>0</v>
      </c>
      <c r="I59" s="27">
        <v>0</v>
      </c>
      <c r="J59" s="27">
        <v>3524233.56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94">
        <v>5668899.0700000003</v>
      </c>
      <c r="Q59" s="94">
        <v>353172412.06099999</v>
      </c>
    </row>
    <row r="60" spans="1:17" s="41" customFormat="1" x14ac:dyDescent="0.3">
      <c r="A60" s="5" t="s">
        <v>70</v>
      </c>
      <c r="B60" s="66" t="s">
        <v>71</v>
      </c>
      <c r="C60" s="67" t="s">
        <v>23</v>
      </c>
      <c r="D60" s="44">
        <v>2144665.5099999998</v>
      </c>
      <c r="E60" s="44"/>
      <c r="F60" s="44"/>
      <c r="G60" s="44"/>
      <c r="H60" s="44"/>
      <c r="I60" s="44"/>
      <c r="J60" s="44">
        <v>3524233.56</v>
      </c>
      <c r="K60" s="44"/>
      <c r="L60" s="44"/>
      <c r="M60" s="44"/>
      <c r="N60" s="44"/>
      <c r="O60" s="44"/>
      <c r="P60" s="109">
        <v>5668899.0700000003</v>
      </c>
      <c r="Q60" s="99">
        <v>353172412.06099999</v>
      </c>
    </row>
    <row r="61" spans="1:17" x14ac:dyDescent="0.3">
      <c r="A61" s="40"/>
      <c r="B61" s="39"/>
      <c r="C61" s="40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95"/>
      <c r="Q61" s="99"/>
    </row>
    <row r="62" spans="1:17" x14ac:dyDescent="0.3">
      <c r="A62" s="27"/>
      <c r="B62" s="27" t="s">
        <v>72</v>
      </c>
      <c r="C62" s="27"/>
      <c r="D62" s="27">
        <v>0</v>
      </c>
      <c r="E62" s="27">
        <v>9000000</v>
      </c>
      <c r="F62" s="27">
        <v>4500000</v>
      </c>
      <c r="G62" s="27">
        <v>36300000</v>
      </c>
      <c r="H62" s="27">
        <v>4500000</v>
      </c>
      <c r="I62" s="27">
        <v>4500000</v>
      </c>
      <c r="J62" s="27">
        <v>10112893.41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94">
        <v>68912893.409999996</v>
      </c>
      <c r="Q62" s="94">
        <v>4293273259.4429994</v>
      </c>
    </row>
    <row r="63" spans="1:17" x14ac:dyDescent="0.3">
      <c r="A63" s="31"/>
      <c r="B63" s="31" t="s">
        <v>73</v>
      </c>
      <c r="C63" s="31"/>
      <c r="D63" s="31">
        <v>0</v>
      </c>
      <c r="E63" s="31">
        <v>9000000</v>
      </c>
      <c r="F63" s="31">
        <v>4500000</v>
      </c>
      <c r="G63" s="31">
        <v>36300000</v>
      </c>
      <c r="H63" s="31">
        <v>4500000</v>
      </c>
      <c r="I63" s="31">
        <v>4500000</v>
      </c>
      <c r="J63" s="31">
        <v>10112893.41</v>
      </c>
      <c r="K63" s="31">
        <v>0</v>
      </c>
      <c r="L63" s="31">
        <v>0</v>
      </c>
      <c r="M63" s="31">
        <v>0</v>
      </c>
      <c r="N63" s="31">
        <v>0</v>
      </c>
      <c r="O63" s="31">
        <v>0</v>
      </c>
      <c r="P63" s="96">
        <v>68912893.409999996</v>
      </c>
      <c r="Q63" s="96">
        <v>4293273259.4429994</v>
      </c>
    </row>
    <row r="64" spans="1:17" s="45" customFormat="1" x14ac:dyDescent="0.3">
      <c r="A64" s="68" t="s">
        <v>74</v>
      </c>
      <c r="B64" s="43" t="s">
        <v>75</v>
      </c>
      <c r="C64" s="34" t="s">
        <v>76</v>
      </c>
      <c r="D64" s="53"/>
      <c r="E64" s="53">
        <v>9000000</v>
      </c>
      <c r="F64" s="53">
        <v>4500000</v>
      </c>
      <c r="G64" s="53">
        <v>36300000</v>
      </c>
      <c r="H64" s="53">
        <v>4500000</v>
      </c>
      <c r="I64" s="53">
        <v>4500000</v>
      </c>
      <c r="J64" s="53">
        <v>10112893.41</v>
      </c>
      <c r="K64" s="53"/>
      <c r="L64" s="53"/>
      <c r="M64" s="53"/>
      <c r="N64" s="53"/>
      <c r="O64" s="53"/>
      <c r="P64" s="100">
        <v>68912893.409999996</v>
      </c>
      <c r="Q64" s="99">
        <v>4293273259.4429994</v>
      </c>
    </row>
    <row r="65" spans="1:17" x14ac:dyDescent="0.3">
      <c r="A65" s="40"/>
      <c r="B65" s="69"/>
      <c r="C65" s="40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95"/>
      <c r="Q65" s="99"/>
    </row>
    <row r="66" spans="1:17" x14ac:dyDescent="0.3">
      <c r="A66" s="27"/>
      <c r="B66" s="27" t="s">
        <v>77</v>
      </c>
      <c r="C66" s="27"/>
      <c r="D66" s="27">
        <v>184573</v>
      </c>
      <c r="E66" s="27">
        <v>198890</v>
      </c>
      <c r="F66" s="27">
        <v>278912.92830000003</v>
      </c>
      <c r="G66" s="27">
        <v>376432</v>
      </c>
      <c r="H66" s="27">
        <v>386358</v>
      </c>
      <c r="I66" s="27">
        <v>561961.85660000006</v>
      </c>
      <c r="J66" s="27">
        <v>363753</v>
      </c>
      <c r="K66" s="27">
        <v>368684</v>
      </c>
      <c r="L66" s="27">
        <v>451603.08244999987</v>
      </c>
      <c r="M66" s="27">
        <v>106329</v>
      </c>
      <c r="N66" s="27">
        <v>122385</v>
      </c>
      <c r="O66" s="27">
        <v>102473.96415000001</v>
      </c>
      <c r="P66" s="94">
        <v>3502355.8314999999</v>
      </c>
      <c r="Q66" s="94">
        <v>218196768.30244997</v>
      </c>
    </row>
    <row r="67" spans="1:17" s="74" customFormat="1" x14ac:dyDescent="0.3">
      <c r="A67" s="70" t="s">
        <v>78</v>
      </c>
      <c r="B67" s="71" t="s">
        <v>79</v>
      </c>
      <c r="C67" s="72" t="s">
        <v>80</v>
      </c>
      <c r="D67" s="73">
        <v>184573</v>
      </c>
      <c r="E67" s="73">
        <v>198890</v>
      </c>
      <c r="F67" s="73">
        <v>278912.92830000003</v>
      </c>
      <c r="G67" s="73">
        <v>376432</v>
      </c>
      <c r="H67" s="73">
        <v>386358</v>
      </c>
      <c r="I67" s="73">
        <v>561961.85660000006</v>
      </c>
      <c r="J67" s="73">
        <v>363753</v>
      </c>
      <c r="K67" s="73">
        <v>368684</v>
      </c>
      <c r="L67" s="73">
        <v>451603.08244999987</v>
      </c>
      <c r="M67" s="73">
        <v>106329</v>
      </c>
      <c r="N67" s="73">
        <v>122385</v>
      </c>
      <c r="O67" s="73">
        <v>102473.96415000001</v>
      </c>
      <c r="P67" s="110">
        <v>3502355.8314999999</v>
      </c>
      <c r="Q67" s="99">
        <v>218196768.30244997</v>
      </c>
    </row>
    <row r="68" spans="1:17" s="44" customFormat="1" x14ac:dyDescent="0.3">
      <c r="A68" s="34"/>
      <c r="B68" s="55"/>
      <c r="C68" s="52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106"/>
      <c r="Q68" s="99"/>
    </row>
    <row r="69" spans="1:17" x14ac:dyDescent="0.3">
      <c r="A69" s="27"/>
      <c r="B69" s="27" t="s">
        <v>81</v>
      </c>
      <c r="C69" s="27"/>
      <c r="D69" s="27">
        <v>16181812.967187747</v>
      </c>
      <c r="E69" s="27">
        <v>8603997.6264082827</v>
      </c>
      <c r="F69" s="27">
        <v>6551195.1210782835</v>
      </c>
      <c r="G69" s="27">
        <v>13790357.986939022</v>
      </c>
      <c r="H69" s="27">
        <v>12758333.333333334</v>
      </c>
      <c r="I69" s="27">
        <v>4211116.3205432827</v>
      </c>
      <c r="J69" s="27">
        <v>12733333.333333334</v>
      </c>
      <c r="K69" s="27">
        <v>333333.33333333331</v>
      </c>
      <c r="L69" s="27">
        <v>18633333.333333332</v>
      </c>
      <c r="M69" s="27">
        <v>44273333.333333336</v>
      </c>
      <c r="N69" s="27">
        <v>2333333.3333333335</v>
      </c>
      <c r="O69" s="27">
        <v>1933333.3333333333</v>
      </c>
      <c r="P69" s="94">
        <f>+P70</f>
        <v>164999720.71548989</v>
      </c>
      <c r="Q69" s="94">
        <f>+Q70</f>
        <v>10279482600.57502</v>
      </c>
    </row>
    <row r="70" spans="1:17" x14ac:dyDescent="0.3">
      <c r="A70" s="31"/>
      <c r="B70" s="31" t="s">
        <v>82</v>
      </c>
      <c r="C70" s="31"/>
      <c r="D70" s="31">
        <v>16181812.967187747</v>
      </c>
      <c r="E70" s="31">
        <v>8603997.6264082827</v>
      </c>
      <c r="F70" s="31">
        <v>6550915.8410782833</v>
      </c>
      <c r="G70" s="31">
        <v>13790357.986939022</v>
      </c>
      <c r="H70" s="31">
        <v>12758333.333333334</v>
      </c>
      <c r="I70" s="31">
        <v>4211116.3205432827</v>
      </c>
      <c r="J70" s="31">
        <v>12733333.333333334</v>
      </c>
      <c r="K70" s="31">
        <v>333333.33333333331</v>
      </c>
      <c r="L70" s="31">
        <v>18633333.333333332</v>
      </c>
      <c r="M70" s="31">
        <v>44273333.333333336</v>
      </c>
      <c r="N70" s="31">
        <v>2333333.3333333335</v>
      </c>
      <c r="O70" s="31">
        <v>1933333.3333333333</v>
      </c>
      <c r="P70" s="96">
        <f>+SUM(P71:P78)</f>
        <v>164999720.71548989</v>
      </c>
      <c r="Q70" s="96">
        <f>+SUM(Q71:Q78)</f>
        <v>10279482600.57502</v>
      </c>
    </row>
    <row r="71" spans="1:17" s="54" customFormat="1" x14ac:dyDescent="0.3">
      <c r="A71" s="50" t="s">
        <v>83</v>
      </c>
      <c r="B71" s="75" t="s">
        <v>84</v>
      </c>
      <c r="C71" s="34" t="s">
        <v>20</v>
      </c>
      <c r="D71" s="37">
        <v>9248479.6338544134</v>
      </c>
      <c r="E71" s="37">
        <v>8270664.2930749496</v>
      </c>
      <c r="F71" s="37">
        <v>6217582.5077449502</v>
      </c>
      <c r="G71" s="37">
        <v>3157024.6536056893</v>
      </c>
      <c r="H71" s="37">
        <v>425000</v>
      </c>
      <c r="I71" s="37">
        <v>814457.98720994964</v>
      </c>
      <c r="J71" s="37"/>
      <c r="K71" s="37"/>
      <c r="L71" s="37"/>
      <c r="M71" s="37"/>
      <c r="N71" s="37"/>
      <c r="O71" s="37"/>
      <c r="P71" s="106">
        <v>49847719.645489901</v>
      </c>
      <c r="Q71" s="99">
        <v>3105512933.9140196</v>
      </c>
    </row>
    <row r="72" spans="1:17" s="45" customFormat="1" x14ac:dyDescent="0.3">
      <c r="A72" s="50" t="s">
        <v>85</v>
      </c>
      <c r="B72" s="43" t="s">
        <v>84</v>
      </c>
      <c r="C72" s="40" t="s">
        <v>56</v>
      </c>
      <c r="D72" s="44">
        <v>6600000</v>
      </c>
      <c r="E72" s="44"/>
      <c r="F72" s="44"/>
      <c r="G72" s="44">
        <v>10300000</v>
      </c>
      <c r="H72" s="44"/>
      <c r="I72" s="44"/>
      <c r="J72" s="44">
        <v>12400000</v>
      </c>
      <c r="K72" s="44"/>
      <c r="L72" s="44"/>
      <c r="M72" s="44">
        <v>12700000</v>
      </c>
      <c r="N72" s="44"/>
      <c r="O72" s="44"/>
      <c r="P72" s="100">
        <v>42000000</v>
      </c>
      <c r="Q72" s="99">
        <v>2616600000</v>
      </c>
    </row>
    <row r="73" spans="1:17" s="76" customFormat="1" x14ac:dyDescent="0.3">
      <c r="A73" s="77" t="s">
        <v>86</v>
      </c>
      <c r="B73" s="78" t="s">
        <v>87</v>
      </c>
      <c r="C73" s="79" t="s">
        <v>88</v>
      </c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102">
        <v>948676.07</v>
      </c>
      <c r="Q73" s="103">
        <v>59102519.160999991</v>
      </c>
    </row>
    <row r="74" spans="1:17" s="54" customFormat="1" x14ac:dyDescent="0.3">
      <c r="A74" s="50" t="s">
        <v>89</v>
      </c>
      <c r="B74" s="75" t="s">
        <v>90</v>
      </c>
      <c r="C74" s="40" t="s">
        <v>91</v>
      </c>
      <c r="D74" s="37"/>
      <c r="E74" s="37"/>
      <c r="F74" s="37"/>
      <c r="G74" s="37"/>
      <c r="H74" s="37">
        <v>12000000</v>
      </c>
      <c r="I74" s="37"/>
      <c r="J74" s="37"/>
      <c r="K74" s="37"/>
      <c r="L74" s="37">
        <v>2300000</v>
      </c>
      <c r="M74" s="37">
        <v>2100000</v>
      </c>
      <c r="N74" s="37">
        <v>2000000</v>
      </c>
      <c r="O74" s="37">
        <v>1600000</v>
      </c>
      <c r="P74" s="106">
        <v>20000000</v>
      </c>
      <c r="Q74" s="99">
        <v>1246000000</v>
      </c>
    </row>
    <row r="75" spans="1:17" s="54" customFormat="1" x14ac:dyDescent="0.3">
      <c r="A75" s="50" t="s">
        <v>92</v>
      </c>
      <c r="B75" s="75" t="s">
        <v>93</v>
      </c>
      <c r="C75" s="40" t="s">
        <v>41</v>
      </c>
      <c r="D75" s="37"/>
      <c r="E75" s="37"/>
      <c r="F75" s="37"/>
      <c r="G75" s="37"/>
      <c r="H75" s="37"/>
      <c r="I75" s="37"/>
      <c r="J75" s="37"/>
      <c r="K75" s="37"/>
      <c r="L75" s="37">
        <v>12000000</v>
      </c>
      <c r="M75" s="37"/>
      <c r="N75" s="37"/>
      <c r="O75" s="37"/>
      <c r="P75" s="106">
        <v>12000000</v>
      </c>
      <c r="Q75" s="99">
        <v>747600000</v>
      </c>
    </row>
    <row r="76" spans="1:17" s="54" customFormat="1" x14ac:dyDescent="0.3">
      <c r="A76" s="50" t="s">
        <v>94</v>
      </c>
      <c r="B76" s="75" t="s">
        <v>95</v>
      </c>
      <c r="C76" s="40" t="s">
        <v>23</v>
      </c>
      <c r="D76" s="44"/>
      <c r="E76" s="44"/>
      <c r="F76" s="44"/>
      <c r="G76" s="44"/>
      <c r="H76" s="44"/>
      <c r="I76" s="44"/>
      <c r="J76" s="44"/>
      <c r="K76" s="44"/>
      <c r="L76" s="44">
        <v>4000000</v>
      </c>
      <c r="M76" s="44"/>
      <c r="N76" s="44"/>
      <c r="O76" s="44"/>
      <c r="P76" s="101">
        <v>4000000</v>
      </c>
      <c r="Q76" s="99">
        <v>249200000</v>
      </c>
    </row>
    <row r="77" spans="1:17" s="54" customFormat="1" x14ac:dyDescent="0.3">
      <c r="A77" s="50" t="s">
        <v>96</v>
      </c>
      <c r="B77" s="75" t="s">
        <v>97</v>
      </c>
      <c r="C77" s="40" t="s">
        <v>98</v>
      </c>
      <c r="D77" s="44">
        <v>333333.33333333331</v>
      </c>
      <c r="E77" s="44">
        <v>333333.33333333331</v>
      </c>
      <c r="F77" s="44">
        <v>333333.33333333331</v>
      </c>
      <c r="G77" s="44">
        <v>333333.33333333331</v>
      </c>
      <c r="H77" s="44">
        <v>333333.33333333331</v>
      </c>
      <c r="I77" s="44">
        <v>333333.33333333331</v>
      </c>
      <c r="J77" s="44">
        <v>333333.33333333331</v>
      </c>
      <c r="K77" s="44">
        <v>333333.33333333331</v>
      </c>
      <c r="L77" s="44">
        <v>333333.33333333331</v>
      </c>
      <c r="M77" s="44">
        <v>333333.33333333331</v>
      </c>
      <c r="N77" s="44">
        <v>333333.33333333331</v>
      </c>
      <c r="O77" s="44">
        <v>333333.33333333331</v>
      </c>
      <c r="P77" s="101">
        <v>4000000.0000000005</v>
      </c>
      <c r="Q77" s="99">
        <v>249200000.00000003</v>
      </c>
    </row>
    <row r="78" spans="1:17" s="74" customFormat="1" x14ac:dyDescent="0.3">
      <c r="A78" s="81" t="s">
        <v>99</v>
      </c>
      <c r="B78" s="82" t="s">
        <v>100</v>
      </c>
      <c r="C78" s="72" t="s">
        <v>23</v>
      </c>
      <c r="D78" s="73"/>
      <c r="E78" s="73"/>
      <c r="F78" s="73"/>
      <c r="G78" s="73"/>
      <c r="H78" s="73"/>
      <c r="I78" s="73">
        <v>3063325</v>
      </c>
      <c r="J78" s="73"/>
      <c r="K78" s="73"/>
      <c r="L78" s="73"/>
      <c r="M78" s="73">
        <v>29140000</v>
      </c>
      <c r="N78" s="73"/>
      <c r="O78" s="73"/>
      <c r="P78" s="110">
        <v>32203325</v>
      </c>
      <c r="Q78" s="99">
        <v>2006267147.5</v>
      </c>
    </row>
    <row r="79" spans="1:17" s="54" customFormat="1" hidden="1" x14ac:dyDescent="0.3">
      <c r="A79" s="50"/>
      <c r="B79" s="83" t="s">
        <v>101</v>
      </c>
      <c r="C79" s="84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111">
        <v>21714510.57</v>
      </c>
      <c r="Q79" s="112">
        <f>+P79*62.3</f>
        <v>1352814008.5109999</v>
      </c>
    </row>
    <row r="80" spans="1:17" s="54" customFormat="1" x14ac:dyDescent="0.3">
      <c r="A80" s="27"/>
      <c r="B80" s="27" t="s">
        <v>102</v>
      </c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94">
        <f>+P81</f>
        <v>279.27999999999997</v>
      </c>
      <c r="Q80" s="94">
        <f>+Q81</f>
        <v>17399.144</v>
      </c>
    </row>
    <row r="81" spans="1:17" x14ac:dyDescent="0.3">
      <c r="A81" s="31"/>
      <c r="B81" s="31" t="s">
        <v>103</v>
      </c>
      <c r="C81" s="31"/>
      <c r="D81" s="31">
        <v>0</v>
      </c>
      <c r="E81" s="31">
        <v>0</v>
      </c>
      <c r="F81" s="31">
        <v>279.27999999999997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96">
        <v>279.27999999999997</v>
      </c>
      <c r="Q81" s="96">
        <v>17399.144</v>
      </c>
    </row>
    <row r="82" spans="1:17" x14ac:dyDescent="0.3">
      <c r="A82" s="50" t="s">
        <v>104</v>
      </c>
      <c r="B82" s="75" t="s">
        <v>84</v>
      </c>
      <c r="C82" s="48" t="s">
        <v>20</v>
      </c>
      <c r="D82" s="86"/>
      <c r="E82" s="86"/>
      <c r="F82" s="86">
        <v>279.27999999999997</v>
      </c>
      <c r="G82" s="86"/>
      <c r="H82" s="86"/>
      <c r="I82" s="86"/>
      <c r="J82" s="86"/>
      <c r="K82" s="86"/>
      <c r="L82" s="86"/>
      <c r="M82" s="86"/>
      <c r="N82" s="86"/>
      <c r="O82" s="86"/>
      <c r="P82" s="106">
        <v>279.27999999999997</v>
      </c>
      <c r="Q82" s="99">
        <v>17399.143999999997</v>
      </c>
    </row>
    <row r="83" spans="1:17" ht="15" thickBot="1" x14ac:dyDescent="0.35">
      <c r="A83" s="87"/>
      <c r="B83" s="87"/>
      <c r="C83" s="8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13"/>
      <c r="Q83" s="113"/>
    </row>
    <row r="84" spans="1:17" ht="10.5" customHeight="1" x14ac:dyDescent="0.3">
      <c r="G84" s="89"/>
      <c r="H84" s="89"/>
      <c r="I84" s="89"/>
    </row>
    <row r="85" spans="1:17" s="12" customFormat="1" x14ac:dyDescent="0.3">
      <c r="A85"/>
      <c r="B85" t="s">
        <v>105</v>
      </c>
      <c r="C85" s="10"/>
      <c r="D85"/>
      <c r="E85"/>
      <c r="F85"/>
      <c r="G85"/>
      <c r="H85"/>
      <c r="I85"/>
      <c r="J85"/>
      <c r="K85"/>
      <c r="L85"/>
      <c r="M85"/>
      <c r="N85"/>
      <c r="O85"/>
      <c r="P85"/>
    </row>
    <row r="86" spans="1:17" s="12" customFormat="1" x14ac:dyDescent="0.3">
      <c r="A86"/>
      <c r="B86"/>
      <c r="C86" s="10"/>
      <c r="D86"/>
      <c r="E86"/>
      <c r="F86"/>
      <c r="G86"/>
      <c r="H86"/>
      <c r="I86"/>
      <c r="J86"/>
      <c r="K86"/>
      <c r="L86"/>
      <c r="M86"/>
      <c r="N86"/>
      <c r="O86"/>
      <c r="P86"/>
    </row>
    <row r="87" spans="1:17" s="12" customFormat="1" x14ac:dyDescent="0.3">
      <c r="A87"/>
      <c r="B87" s="21"/>
      <c r="C87" s="10"/>
      <c r="D87"/>
      <c r="E87"/>
      <c r="F87"/>
      <c r="G87"/>
      <c r="H87"/>
      <c r="I87"/>
      <c r="J87"/>
      <c r="K87"/>
      <c r="L87"/>
      <c r="M87"/>
      <c r="N87"/>
      <c r="O87"/>
      <c r="P87"/>
    </row>
    <row r="88" spans="1:17" s="12" customFormat="1" x14ac:dyDescent="0.3">
      <c r="A88"/>
      <c r="B88" s="90"/>
      <c r="C88" s="10"/>
      <c r="D88"/>
      <c r="E88"/>
      <c r="F88"/>
      <c r="G88"/>
      <c r="H88"/>
      <c r="I88"/>
      <c r="J88"/>
      <c r="K88"/>
      <c r="L88"/>
      <c r="M88"/>
      <c r="N88"/>
      <c r="O88"/>
      <c r="P88"/>
    </row>
    <row r="89" spans="1:17" s="12" customFormat="1" x14ac:dyDescent="0.3">
      <c r="A89"/>
      <c r="B89" s="21"/>
      <c r="C89" s="10"/>
      <c r="D89"/>
      <c r="E89"/>
      <c r="F89"/>
      <c r="G89"/>
      <c r="H89"/>
      <c r="I89"/>
      <c r="J89"/>
      <c r="K89"/>
      <c r="L89"/>
      <c r="M89"/>
      <c r="N89"/>
      <c r="O89"/>
      <c r="P89"/>
    </row>
    <row r="90" spans="1:17" s="12" customFormat="1" x14ac:dyDescent="0.3">
      <c r="A90"/>
      <c r="B90"/>
      <c r="C90" s="10"/>
      <c r="D90"/>
      <c r="E90"/>
      <c r="F90"/>
      <c r="G90"/>
      <c r="H90"/>
      <c r="I90"/>
      <c r="J90"/>
      <c r="K90"/>
      <c r="L90"/>
      <c r="M90"/>
      <c r="N90"/>
      <c r="O90"/>
      <c r="P90"/>
    </row>
    <row r="91" spans="1:17" s="12" customFormat="1" x14ac:dyDescent="0.3">
      <c r="A91"/>
      <c r="B91"/>
      <c r="C91" s="10"/>
      <c r="D91"/>
      <c r="E91"/>
      <c r="F91"/>
      <c r="G91"/>
      <c r="H91"/>
      <c r="I91"/>
      <c r="J91"/>
      <c r="K91"/>
      <c r="L91"/>
      <c r="M91"/>
      <c r="N91"/>
      <c r="O91"/>
      <c r="P91"/>
    </row>
    <row r="92" spans="1:17" s="12" customFormat="1" x14ac:dyDescent="0.3">
      <c r="A92"/>
      <c r="B92"/>
      <c r="C92" s="10"/>
      <c r="D92"/>
      <c r="E92"/>
      <c r="F92"/>
      <c r="G92"/>
      <c r="H92"/>
      <c r="I92"/>
      <c r="J92"/>
      <c r="K92"/>
      <c r="L92"/>
      <c r="M92"/>
      <c r="N92"/>
      <c r="O92"/>
      <c r="P92"/>
    </row>
    <row r="93" spans="1:17" s="12" customFormat="1" x14ac:dyDescent="0.3">
      <c r="A93"/>
      <c r="B93"/>
      <c r="C93" s="10"/>
      <c r="D93"/>
      <c r="E93"/>
      <c r="F93"/>
      <c r="G93"/>
      <c r="H93"/>
      <c r="I93"/>
      <c r="J93"/>
      <c r="K93"/>
      <c r="L93"/>
      <c r="M93"/>
      <c r="N93"/>
      <c r="O93"/>
      <c r="P93"/>
    </row>
    <row r="94" spans="1:17" s="12" customFormat="1" x14ac:dyDescent="0.3">
      <c r="A94"/>
      <c r="B94"/>
      <c r="C94" s="10"/>
      <c r="D94"/>
      <c r="E94"/>
      <c r="F94"/>
      <c r="G94"/>
      <c r="H94"/>
      <c r="I94"/>
      <c r="J94"/>
      <c r="K94"/>
      <c r="L94"/>
      <c r="M94"/>
      <c r="N94"/>
      <c r="O94"/>
      <c r="P94"/>
    </row>
    <row r="95" spans="1:17" s="12" customFormat="1" x14ac:dyDescent="0.3">
      <c r="A95"/>
      <c r="B95"/>
      <c r="C95" s="10"/>
      <c r="D95"/>
      <c r="E95"/>
      <c r="F95"/>
      <c r="G95"/>
      <c r="H95"/>
      <c r="I95"/>
      <c r="J95"/>
      <c r="K95"/>
      <c r="L95"/>
      <c r="M95"/>
      <c r="N95"/>
      <c r="O95"/>
      <c r="P95"/>
    </row>
    <row r="96" spans="1:17" s="12" customFormat="1" x14ac:dyDescent="0.3">
      <c r="A96"/>
      <c r="B96"/>
      <c r="C96" s="10"/>
      <c r="D96"/>
      <c r="E96"/>
      <c r="F96"/>
      <c r="G96"/>
      <c r="H96"/>
      <c r="I96"/>
      <c r="J96"/>
      <c r="K96"/>
      <c r="L96"/>
      <c r="M96"/>
      <c r="N96"/>
      <c r="O96"/>
      <c r="P96"/>
    </row>
    <row r="97" spans="1:16" s="12" customFormat="1" x14ac:dyDescent="0.3">
      <c r="A97"/>
      <c r="B97"/>
      <c r="C97" s="10"/>
      <c r="D97"/>
      <c r="E97"/>
      <c r="F97"/>
      <c r="G97"/>
      <c r="H97"/>
      <c r="I97"/>
      <c r="J97"/>
      <c r="K97"/>
      <c r="L97"/>
      <c r="M97"/>
      <c r="N97"/>
      <c r="O97"/>
      <c r="P97"/>
    </row>
    <row r="98" spans="1:16" s="12" customFormat="1" x14ac:dyDescent="0.3">
      <c r="A98"/>
      <c r="B98"/>
      <c r="C98" s="10"/>
      <c r="D98"/>
      <c r="E98"/>
      <c r="F98"/>
      <c r="G98"/>
      <c r="H98"/>
      <c r="I98"/>
      <c r="J98"/>
      <c r="K98"/>
      <c r="L98"/>
      <c r="M98"/>
      <c r="N98"/>
      <c r="O98"/>
      <c r="P98"/>
    </row>
    <row r="99" spans="1:16" s="12" customFormat="1" x14ac:dyDescent="0.3">
      <c r="A99"/>
      <c r="B99"/>
      <c r="C99" s="10"/>
      <c r="D99"/>
      <c r="E99"/>
      <c r="F99"/>
      <c r="G99"/>
      <c r="H99"/>
      <c r="I99"/>
      <c r="J99"/>
      <c r="K99"/>
      <c r="L99"/>
      <c r="M99"/>
      <c r="N99"/>
      <c r="O99"/>
      <c r="P99"/>
    </row>
  </sheetData>
  <mergeCells count="6">
    <mergeCell ref="A1:Q1"/>
    <mergeCell ref="A2:Q2"/>
    <mergeCell ref="A3:Q3"/>
    <mergeCell ref="A4:Q4"/>
    <mergeCell ref="A5:Q5"/>
    <mergeCell ref="A6:P6"/>
  </mergeCells>
  <pageMargins left="0.49375000000000002" right="0.5" top="0.75" bottom="0.83125000000000004" header="0.3" footer="0.67500000000000004"/>
  <pageSetup scale="75" orientation="landscape" horizontalDpi="4294967295" verticalDpi="4294967295" r:id="rId1"/>
  <headerFooter>
    <oddFooter>&amp;C&amp;9Pagina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PROY REC EXT</vt:lpstr>
      <vt:lpstr>'PROY REC EXT'!Print_Titles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Odilys Y. Hidalgo S.</dc:creator>
  <cp:lastModifiedBy>Ivette G. Melo N.</cp:lastModifiedBy>
  <cp:lastPrinted>2020-11-16T16:17:42Z</cp:lastPrinted>
  <dcterms:created xsi:type="dcterms:W3CDTF">2020-11-13T05:06:39Z</dcterms:created>
  <dcterms:modified xsi:type="dcterms:W3CDTF">2020-11-16T16:17:46Z</dcterms:modified>
</cp:coreProperties>
</file>