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dgprd-my.sharepoint.com/personal/gberas_digepres_gob_do/Documents/Documentos/02. Diseño y rediseño de PoR/Diseño - Rediseño PoR PGE 2025/Publicación PPoR nuevos/Salud escolar/"/>
    </mc:Choice>
  </mc:AlternateContent>
  <xr:revisionPtr revIDLastSave="56" documentId="8_{48E0FF46-864E-4329-88FE-F297C1091C63}" xr6:coauthVersionLast="47" xr6:coauthVersionMax="47" xr10:uidLastSave="{01AEBADD-7616-4C7B-8850-428C3CA8477A}"/>
  <bookViews>
    <workbookView xWindow="-120" yWindow="-120" windowWidth="29040" windowHeight="15720" xr2:uid="{00000000-000D-0000-FFFF-FFFF00000000}"/>
  </bookViews>
  <sheets>
    <sheet name="Ficha 1" sheetId="5" r:id="rId1"/>
    <sheet name="Ficha 2" sheetId="6" r:id="rId2"/>
    <sheet name="Ficha 3" sheetId="7" r:id="rId3"/>
    <sheet name="Ficha 4" sheetId="8" r:id="rId4"/>
    <sheet name="Anexo B" sheetId="11" r:id="rId5"/>
    <sheet name="Anexo C" sheetId="12" r:id="rId6"/>
    <sheet name="Anexo D" sheetId="13" r:id="rId7"/>
    <sheet name="Anexos guía" sheetId="15" state="hidden" r:id="rId8"/>
    <sheet name="Recálculo ponderaciones" sheetId="16"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6" l="1"/>
  <c r="G87" i="6"/>
  <c r="H87" i="6" s="1"/>
  <c r="G74" i="6"/>
  <c r="H74" i="6" s="1"/>
  <c r="G65" i="6"/>
  <c r="H65" i="6" s="1"/>
  <c r="G52" i="6"/>
  <c r="H52" i="6" s="1"/>
  <c r="G41" i="6"/>
  <c r="H41" i="6" s="1"/>
  <c r="G17" i="6"/>
  <c r="H17" i="6" s="1"/>
  <c r="G4" i="6"/>
  <c r="H4" i="6" s="1"/>
  <c r="E4" i="16" l="1"/>
  <c r="F4" i="16" s="1"/>
  <c r="E5" i="16"/>
  <c r="F5" i="16" s="1"/>
  <c r="E6" i="16"/>
  <c r="F6" i="16" s="1"/>
  <c r="E7" i="16"/>
  <c r="F7" i="16" s="1"/>
  <c r="E8" i="16"/>
  <c r="F8" i="16" s="1"/>
  <c r="E9" i="16"/>
  <c r="F9" i="16" s="1"/>
  <c r="E10" i="16"/>
  <c r="F10" i="16" s="1"/>
  <c r="G6" i="7"/>
  <c r="G72" i="7"/>
  <c r="I39" i="7"/>
  <c r="I61" i="7"/>
  <c r="I50" i="7"/>
  <c r="I28" i="7"/>
  <c r="I17" i="7"/>
  <c r="F11" i="16" l="1"/>
  <c r="G8" i="16" s="1"/>
  <c r="E48" i="7" s="1"/>
  <c r="H48" i="7" s="1"/>
  <c r="I72" i="7"/>
  <c r="E72" i="7"/>
  <c r="C72" i="7"/>
  <c r="C39" i="7"/>
  <c r="C61" i="7"/>
  <c r="E39" i="7"/>
  <c r="E61" i="7"/>
  <c r="G39" i="7"/>
  <c r="G61" i="7"/>
  <c r="C28" i="7"/>
  <c r="C50" i="7"/>
  <c r="E28" i="7"/>
  <c r="E50" i="7"/>
  <c r="G50" i="7"/>
  <c r="G28" i="7"/>
  <c r="E17" i="7"/>
  <c r="C17" i="7"/>
  <c r="G17" i="7"/>
  <c r="I6" i="7"/>
  <c r="C6" i="7"/>
  <c r="E6" i="7"/>
  <c r="G7" i="16" l="1"/>
  <c r="E37" i="7" s="1"/>
  <c r="H37" i="7" s="1"/>
  <c r="G9" i="16"/>
  <c r="E59" i="7" s="1"/>
  <c r="H59" i="7" s="1"/>
  <c r="G10" i="16"/>
  <c r="E70" i="7" s="1"/>
  <c r="H70" i="7" s="1"/>
  <c r="G4" i="16"/>
  <c r="E4" i="7" s="1"/>
  <c r="H4" i="7" s="1"/>
  <c r="G5" i="16"/>
  <c r="E15" i="7" s="1"/>
  <c r="H15" i="7" s="1"/>
  <c r="G6" i="16"/>
  <c r="E26" i="7" s="1"/>
  <c r="H26" i="7" s="1"/>
  <c r="D81" i="7" l="1"/>
  <c r="F81" i="7" s="1"/>
  <c r="C6" i="8" s="1"/>
  <c r="G11" i="16"/>
  <c r="E6" i="8" l="1"/>
  <c r="F4" i="8"/>
  <c r="G6" i="8"/>
</calcChain>
</file>

<file path=xl/sharedStrings.xml><?xml version="1.0" encoding="utf-8"?>
<sst xmlns="http://schemas.openxmlformats.org/spreadsheetml/2006/main" count="752" uniqueCount="344">
  <si>
    <t>Ficha 1: Antecedentes del programa</t>
  </si>
  <si>
    <t>1. Información general</t>
  </si>
  <si>
    <t>Nombre del programa:</t>
  </si>
  <si>
    <t xml:space="preserve">Salud Escolar </t>
  </si>
  <si>
    <t>Institución responsable:</t>
  </si>
  <si>
    <t xml:space="preserve">MISPAS, SNS, MINERD y INABIE </t>
  </si>
  <si>
    <t>Población objetivo y cantidad:</t>
  </si>
  <si>
    <t xml:space="preserve">estudiantes de 5 a 19 años </t>
  </si>
  <si>
    <t>Condición o aspecto de interés:</t>
  </si>
  <si>
    <t xml:space="preserve">interferentes biológicos que impactan el desempeño escolar </t>
  </si>
  <si>
    <t>Año de inicio:</t>
  </si>
  <si>
    <t>Presupuesto aprobado:</t>
  </si>
  <si>
    <t>Otras instituciones involucradas</t>
  </si>
  <si>
    <t>Objetivos de desarrollo (END/PNPSP) a los que contribuye el programa</t>
  </si>
  <si>
    <t>2. Diagnóstico</t>
  </si>
  <si>
    <t>2.1 Describa, en forma muy concreta, el problema identificado y caracterizado en el diagnóstico</t>
  </si>
  <si>
    <t xml:space="preserve">Interferentes biológicos que impactan el desempeño escolar. </t>
  </si>
  <si>
    <t>2.2 Señale las causas del problema</t>
  </si>
  <si>
    <t>● Malnutrición 
● Hipoacusia 
●Ametropías o defectos de refracción del ojo 
●Caries
●TDAH no controlado
●Ansiedad
●Bullying o acoso escolar
●Depresión
●Otro trastornos de salud mental</t>
  </si>
  <si>
    <t>2.3 Señale los efectos del problema</t>
  </si>
  <si>
    <t xml:space="preserve">
-Estado nutricional
-Nivel auditivo
-Nivel de agudeza visual
-Patologías orales
-Trastornos de salud mental
</t>
  </si>
  <si>
    <t>2.4 Señale las características de la población afectada por el problema (potencial)</t>
  </si>
  <si>
    <t xml:space="preserve">1. Estudiantes preuniversitarios 
2. Comprendido entre las edades de 5 a 19 años 
3.Pertenecientes a escuelas del sector público </t>
  </si>
  <si>
    <t>2.5 Señale la situación de la oferta pública (bienes y servicios) existente para solucionar el problema</t>
  </si>
  <si>
    <t>Programa Escuela Libre de Caries Dental.
●Programa Cepillado Escolar.
●Programa de Salud Bucal. 
●Programa para Detección Temprana y Tratamiento en los Primeros Meses de Vida del Déficit Auditivo en niños que posean algún grado de hipoacusia.
●Programa de Salud Auditiva.
●Programa de Salud Visual. 
●Programa de Educación Alimentaria y Nutricional. 
●Sistema de Integral para la Vigilancia Alimentaria y Nutricional del Escolar (SISVANE).
●Taller de cocina saludable.
●Programa de Evaluación Integral.</t>
  </si>
  <si>
    <t>2.6 Señale la demanda de bienes y servicios estimada en el diagnóstico, entendiendo por demanda la cantidad de bienes y servicios requerida por la población potencial</t>
  </si>
  <si>
    <t xml:space="preserve"> En el diseño del programa no se describe la demanda de servicios requerida por la población potencial. </t>
  </si>
  <si>
    <t>2.7 Indique el déficit de bienes y servicios estimado en el diagnóstico</t>
  </si>
  <si>
    <t>3. Alternativas de intervención</t>
  </si>
  <si>
    <t>3.1 Identifique las distintas intervenciones programáticas señaladas en la propuesta de diseño del programa</t>
  </si>
  <si>
    <t>3.2 Señale los elementos que justifican la elección de las intervenciones escogidas</t>
  </si>
  <si>
    <r>
      <rPr>
        <b/>
        <i/>
        <sz val="11"/>
        <color rgb="FF000000"/>
        <rFont val="Avenir Next LT Pro"/>
        <family val="2"/>
      </rPr>
      <t>1.	Educación alimentaria y nutricional:</t>
    </r>
    <r>
      <rPr>
        <i/>
        <sz val="11"/>
        <color rgb="FF000000"/>
        <rFont val="Avenir Next LT Pro"/>
        <family val="2"/>
      </rPr>
      <t xml:space="preserve"> </t>
    </r>
    <r>
      <rPr>
        <sz val="11"/>
        <color rgb="FF000000"/>
        <rFont val="Avenir Next LT Pro"/>
        <family val="2"/>
      </rPr>
      <t xml:space="preserve">La implementación de un programa de educación alimentaria y nutricional mejora el estado nutricional.
</t>
    </r>
    <r>
      <rPr>
        <i/>
        <sz val="11"/>
        <color rgb="FF000000"/>
        <rFont val="Avenir Next LT Pro"/>
        <family val="2"/>
      </rPr>
      <t xml:space="preserve">2.	</t>
    </r>
    <r>
      <rPr>
        <b/>
        <i/>
        <sz val="11"/>
        <color rgb="FF000000"/>
        <rFont val="Avenir Next LT Pro"/>
        <family val="2"/>
      </rPr>
      <t>Levantamiento de medidas antropométricas:</t>
    </r>
    <r>
      <rPr>
        <i/>
        <sz val="11"/>
        <color rgb="FF000000"/>
        <rFont val="Avenir Next LT Pro"/>
        <family val="2"/>
      </rPr>
      <t xml:space="preserve"> </t>
    </r>
    <r>
      <rPr>
        <sz val="11"/>
        <color rgb="FF000000"/>
        <rFont val="Avenir Next LT Pro"/>
        <family val="2"/>
      </rPr>
      <t xml:space="preserve">El seguimiento a las medidas antropométricas mejora el estado nutricional. 
</t>
    </r>
    <r>
      <rPr>
        <b/>
        <i/>
        <sz val="11"/>
        <color rgb="FF000000"/>
        <rFont val="Avenir Next LT Pro"/>
        <family val="2"/>
      </rPr>
      <t>3.	Intervenciones nutricionales a estudiantes con malnutrición:</t>
    </r>
    <r>
      <rPr>
        <i/>
        <sz val="11"/>
        <color rgb="FF000000"/>
        <rFont val="Avenir Next LT Pro"/>
        <family val="2"/>
      </rPr>
      <t xml:space="preserve"> </t>
    </r>
    <r>
      <rPr>
        <sz val="11"/>
        <color rgb="FF000000"/>
        <rFont val="Avenir Next LT Pro"/>
        <family val="2"/>
      </rPr>
      <t>Las intervenciones nutricionales mejoran el estado nutricional.</t>
    </r>
    <r>
      <rPr>
        <i/>
        <sz val="11"/>
        <color rgb="FF000000"/>
        <rFont val="Avenir Next LT Pro"/>
        <family val="2"/>
      </rPr>
      <t xml:space="preserve"> 
</t>
    </r>
    <r>
      <rPr>
        <b/>
        <i/>
        <sz val="11"/>
        <color rgb="FF000000"/>
        <rFont val="Avenir Next LT Pro"/>
        <family val="2"/>
      </rPr>
      <t>4.	Taller de cocina saludable dirigido a proveedores y cocineros</t>
    </r>
    <r>
      <rPr>
        <i/>
        <sz val="11"/>
        <color rgb="FF000000"/>
        <rFont val="Avenir Next LT Pro"/>
        <family val="2"/>
      </rPr>
      <t>:</t>
    </r>
    <r>
      <rPr>
        <sz val="11"/>
        <color rgb="FF000000"/>
        <rFont val="Avenir Next LT Pro"/>
        <family val="2"/>
      </rPr>
      <t xml:space="preserve"> Una correcta ejecución del PAE según los lineamientos saludables establecidos por el INABIE conlleva a un mejor estado nutricional.</t>
    </r>
    <r>
      <rPr>
        <i/>
        <sz val="11"/>
        <color rgb="FF000000"/>
        <rFont val="Avenir Next LT Pro"/>
        <family val="2"/>
      </rPr>
      <t xml:space="preserve"> 
</t>
    </r>
    <r>
      <rPr>
        <b/>
        <i/>
        <sz val="11"/>
        <color rgb="FF000000"/>
        <rFont val="Avenir Next LT Pro"/>
        <family val="2"/>
      </rPr>
      <t>5.	Entrega de auxiliares auditivos:</t>
    </r>
    <r>
      <rPr>
        <i/>
        <sz val="11"/>
        <color rgb="FF000000"/>
        <rFont val="Avenir Next LT Pro"/>
        <family val="2"/>
      </rPr>
      <t xml:space="preserve"> </t>
    </r>
    <r>
      <rPr>
        <sz val="11"/>
        <color rgb="FF000000"/>
        <rFont val="Avenir Next LT Pro"/>
        <family val="2"/>
      </rPr>
      <t xml:space="preserve">la adaptación de los auxiliares auditivos compensa la hipoacusia. 
</t>
    </r>
    <r>
      <rPr>
        <b/>
        <i/>
        <sz val="11"/>
        <color rgb="FF000000"/>
        <rFont val="Avenir Next LT Pro"/>
        <family val="2"/>
      </rPr>
      <t xml:space="preserve">6.	Tamizaje de déficit auditivo: </t>
    </r>
    <r>
      <rPr>
        <sz val="11"/>
        <color rgb="FF000000"/>
        <rFont val="Avenir Next LT Pro"/>
        <family val="2"/>
      </rPr>
      <t xml:space="preserve">la evaluación y screening permite la detección oportuna de las causas que producen hipoacusia orientando a su corrección.
</t>
    </r>
    <r>
      <rPr>
        <b/>
        <i/>
        <sz val="11"/>
        <color rgb="FF000000"/>
        <rFont val="Avenir Next LT Pro"/>
        <family val="2"/>
      </rPr>
      <t xml:space="preserve">7.	Prevención en salud visual: </t>
    </r>
    <r>
      <rPr>
        <sz val="11"/>
        <color rgb="FF000000"/>
        <rFont val="Avenir Next LT Pro"/>
        <family val="2"/>
      </rPr>
      <t xml:space="preserve">la educación en salud visual garantiza el cuidado adecuado de la visión previniendo el desarrollo de condiciones patológicas. 
</t>
    </r>
    <r>
      <rPr>
        <b/>
        <i/>
        <sz val="11"/>
        <color rgb="FF000000"/>
        <rFont val="Avenir Next LT Pro"/>
        <family val="2"/>
      </rPr>
      <t>8.	Tamizajes de toma de agudeza visual:</t>
    </r>
    <r>
      <rPr>
        <i/>
        <sz val="11"/>
        <color rgb="FF000000"/>
        <rFont val="Avenir Next LT Pro"/>
        <family val="2"/>
      </rPr>
      <t xml:space="preserve"> </t>
    </r>
    <r>
      <rPr>
        <sz val="11"/>
        <color rgb="FF000000"/>
        <rFont val="Avenir Next LT Pro"/>
        <family val="2"/>
      </rPr>
      <t xml:space="preserve">el screening y evaluación de la agudeza visual permite la detección oportuna de condiciones visuales que interfieren en el desarrollo de la visión. 
</t>
    </r>
    <r>
      <rPr>
        <b/>
        <i/>
        <sz val="11"/>
        <color rgb="FF000000"/>
        <rFont val="Avenir Next LT Pro"/>
        <family val="2"/>
      </rPr>
      <t>9.	Entrega de lentes correctivos</t>
    </r>
    <r>
      <rPr>
        <i/>
        <sz val="11"/>
        <color rgb="FF000000"/>
        <rFont val="Avenir Next LT Pro"/>
        <family val="2"/>
      </rPr>
      <t xml:space="preserve">: </t>
    </r>
    <r>
      <rPr>
        <sz val="11"/>
        <color rgb="FF000000"/>
        <rFont val="Avenir Next LT Pro"/>
        <family val="2"/>
      </rPr>
      <t xml:space="preserve">la entrega del lente correctivo garantiza el tratamiento adecuado, la restauración y rehabilitación visual 
</t>
    </r>
    <r>
      <rPr>
        <b/>
        <i/>
        <sz val="11"/>
        <color rgb="FF000000"/>
        <rFont val="Avenir Next LT Pro"/>
        <family val="2"/>
      </rPr>
      <t>10.	Tratamientos dentales preventivos y correctivos:</t>
    </r>
    <r>
      <rPr>
        <i/>
        <sz val="11"/>
        <color rgb="FF000000"/>
        <rFont val="Avenir Next LT Pro"/>
        <family val="2"/>
      </rPr>
      <t xml:space="preserve"> </t>
    </r>
    <r>
      <rPr>
        <sz val="11"/>
        <color rgb="FF000000"/>
        <rFont val="Avenir Next LT Pro"/>
        <family val="2"/>
      </rPr>
      <t xml:space="preserve">Los tratamientos preventivos y correctivos dentales reducen la incidencia y severidad de las caries. 
</t>
    </r>
    <r>
      <rPr>
        <b/>
        <i/>
        <sz val="11"/>
        <color rgb="FF000000"/>
        <rFont val="Avenir Next LT Pro"/>
        <family val="2"/>
      </rPr>
      <t>11.	Cepillado supervisado:</t>
    </r>
    <r>
      <rPr>
        <i/>
        <sz val="11"/>
        <color rgb="FF000000"/>
        <rFont val="Avenir Next LT Pro"/>
        <family val="2"/>
      </rPr>
      <t xml:space="preserve"> </t>
    </r>
    <r>
      <rPr>
        <sz val="11"/>
        <color rgb="FF000000"/>
        <rFont val="Avenir Next LT Pro"/>
        <family val="2"/>
      </rPr>
      <t xml:space="preserve">la promoción e intervención en prácticas de higiene oral impacta positivamente el desempeño escolar. 
</t>
    </r>
    <r>
      <rPr>
        <b/>
        <i/>
        <sz val="11"/>
        <color rgb="FF000000"/>
        <rFont val="Avenir Next LT Pro"/>
        <family val="2"/>
      </rPr>
      <t>12.	Implementación de screening o cribado psicológico:</t>
    </r>
    <r>
      <rPr>
        <i/>
        <sz val="11"/>
        <color rgb="FF000000"/>
        <rFont val="Avenir Next LT Pro"/>
        <family val="2"/>
      </rPr>
      <t xml:space="preserve"> </t>
    </r>
    <r>
      <rPr>
        <sz val="11"/>
        <color rgb="FF000000"/>
        <rFont val="Avenir Next LT Pro"/>
        <family val="2"/>
      </rPr>
      <t xml:space="preserve">El screening y evaluación psicológica permite la detección oportuna del TDAH y su tratamiento, lo que conlleva a una mejoría en la salud mental del niño, niña y adolescente. 
</t>
    </r>
    <r>
      <rPr>
        <b/>
        <i/>
        <sz val="11"/>
        <color rgb="FF000000"/>
        <rFont val="Avenir Next LT Pro"/>
        <family val="2"/>
      </rPr>
      <t>13.	Terapia y/o tratamiento farmacológico de TDAH:</t>
    </r>
    <r>
      <rPr>
        <i/>
        <sz val="11"/>
        <color rgb="FF000000"/>
        <rFont val="Avenir Next LT Pro"/>
        <family val="2"/>
      </rPr>
      <t xml:space="preserve"> </t>
    </r>
    <r>
      <rPr>
        <sz val="11"/>
        <color rgb="FF000000"/>
        <rFont val="Avenir Next LT Pro"/>
        <family val="2"/>
      </rPr>
      <t xml:space="preserve">La terapia y/o tratamiento del TDAH conlleva a una mejoría en la salud mental del escolar.
</t>
    </r>
    <r>
      <rPr>
        <b/>
        <i/>
        <sz val="11"/>
        <color rgb="FF000000"/>
        <rFont val="Avenir Next LT Pro"/>
        <family val="2"/>
      </rPr>
      <t>14.	Implementación de screening o cribado psicológico:</t>
    </r>
    <r>
      <rPr>
        <i/>
        <sz val="11"/>
        <color rgb="FF000000"/>
        <rFont val="Avenir Next LT Pro"/>
        <family val="2"/>
      </rPr>
      <t xml:space="preserve"> </t>
    </r>
    <r>
      <rPr>
        <sz val="11"/>
        <color rgb="FF000000"/>
        <rFont val="Avenir Next LT Pro"/>
        <family val="2"/>
      </rPr>
      <t xml:space="preserve">el screening y evaluación psicológica permite la detección oportuna de la ansiedad y su tratamiento, lo que conlleva a una mejoría en la salud mental del niño, niña y adolescente. 
</t>
    </r>
    <r>
      <rPr>
        <b/>
        <i/>
        <sz val="11"/>
        <color rgb="FF000000"/>
        <rFont val="Avenir Next LT Pro"/>
        <family val="2"/>
      </rPr>
      <t>15.	Terapia y/o tratamiento farmacológico de la ansiedad:</t>
    </r>
    <r>
      <rPr>
        <i/>
        <sz val="11"/>
        <color rgb="FF000000"/>
        <rFont val="Avenir Next LT Pro"/>
        <family val="2"/>
      </rPr>
      <t xml:space="preserve"> </t>
    </r>
    <r>
      <rPr>
        <sz val="11"/>
        <color rgb="FF000000"/>
        <rFont val="Avenir Next LT Pro"/>
        <family val="2"/>
      </rPr>
      <t xml:space="preserve">La terapia y/o tratamiento de la ansiedad conlleva a una mejoría en la salud mental del escolar. 
</t>
    </r>
    <r>
      <rPr>
        <b/>
        <i/>
        <sz val="11"/>
        <color rgb="FF000000"/>
        <rFont val="Avenir Next LT Pro"/>
        <family val="2"/>
      </rPr>
      <t>16.	Implementación de screening o cribado psicológico y encuestas:</t>
    </r>
    <r>
      <rPr>
        <sz val="11"/>
        <color rgb="FF000000"/>
        <rFont val="Avenir Next LT Pro"/>
        <family val="2"/>
      </rPr>
      <t xml:space="preserve"> El screening y evaluación psicológica permite la detección oportuna del bullying y su tratamiento, lo que conlleva a una mejoría en la salud mental del niño, niña y adolescente. 
</t>
    </r>
    <r>
      <rPr>
        <b/>
        <i/>
        <sz val="11"/>
        <color rgb="FF000000"/>
        <rFont val="Avenir Next LT Pro"/>
        <family val="2"/>
      </rPr>
      <t>17.	Abordaje integral del bullying:</t>
    </r>
    <r>
      <rPr>
        <i/>
        <sz val="11"/>
        <color rgb="FF000000"/>
        <rFont val="Avenir Next LT Pro"/>
        <family val="2"/>
      </rPr>
      <t xml:space="preserve"> </t>
    </r>
    <r>
      <rPr>
        <sz val="11"/>
        <color rgb="FF000000"/>
        <rFont val="Avenir Next LT Pro"/>
        <family val="2"/>
      </rPr>
      <t xml:space="preserve">El abordaje del bullying conlleva a disminuir las consecuencias que este provoca (ira, ansiedad, depresión, etc.) y a una mejoría en la salud mental del escolar. 
</t>
    </r>
    <r>
      <rPr>
        <b/>
        <i/>
        <sz val="11"/>
        <color rgb="FF000000"/>
        <rFont val="Avenir Next LT Pro"/>
        <family val="2"/>
      </rPr>
      <t>18.	Implementación de screening o cribado psicológico:</t>
    </r>
    <r>
      <rPr>
        <i/>
        <sz val="11"/>
        <color rgb="FF000000"/>
        <rFont val="Avenir Next LT Pro"/>
        <family val="2"/>
      </rPr>
      <t xml:space="preserve"> </t>
    </r>
    <r>
      <rPr>
        <sz val="11"/>
        <color rgb="FF000000"/>
        <rFont val="Avenir Next LT Pro"/>
        <family val="2"/>
      </rPr>
      <t xml:space="preserve">El screening y evaluación psicológica permite la detección oportuna de la depresión y su tratamiento, lo que conlleva a una mejoría en la salud mental del niño, niña y adolescente. 
</t>
    </r>
    <r>
      <rPr>
        <b/>
        <i/>
        <sz val="11"/>
        <color rgb="FF000000"/>
        <rFont val="Avenir Next LT Pro"/>
        <family val="2"/>
      </rPr>
      <t>19.	Terapia y/o tratamiento farmacológico de la depresión:</t>
    </r>
    <r>
      <rPr>
        <i/>
        <sz val="11"/>
        <color rgb="FF000000"/>
        <rFont val="Avenir Next LT Pro"/>
        <family val="2"/>
      </rPr>
      <t xml:space="preserve"> </t>
    </r>
    <r>
      <rPr>
        <sz val="11"/>
        <color rgb="FF000000"/>
        <rFont val="Avenir Next LT Pro"/>
        <family val="2"/>
      </rPr>
      <t xml:space="preserve">La terapia y/o tratamiento de la depresión conlleva a una mejoría en la salud mental del escolar. 
</t>
    </r>
    <r>
      <rPr>
        <b/>
        <i/>
        <sz val="11"/>
        <color rgb="FF000000"/>
        <rFont val="Avenir Next LT Pro"/>
        <family val="2"/>
      </rPr>
      <t>20.	Acciones de promoción, prevención y sensibilización sobre trastornos de salud mental de niños, niñas y adolescentes</t>
    </r>
    <r>
      <rPr>
        <i/>
        <sz val="11"/>
        <color rgb="FF000000"/>
        <rFont val="Avenir Next LT Pro"/>
        <family val="2"/>
      </rPr>
      <t xml:space="preserve">: </t>
    </r>
    <r>
      <rPr>
        <sz val="11"/>
        <color rgb="FF000000"/>
        <rFont val="Avenir Next LT Pro"/>
        <family val="2"/>
      </rPr>
      <t xml:space="preserve">Las acciones de promoción, prevención y sensibilización de salud mental permite una mayor prevención de los principales trastornos, una detección temprana y un mejor abordaje del niño, niña y adolescente por los familiares y docentes, logrando con esto un menor porcentaje de trastornos de salud mental 
</t>
    </r>
    <r>
      <rPr>
        <i/>
        <sz val="11"/>
        <color rgb="FF000000"/>
        <rFont val="Avenir Next LT Pro"/>
        <family val="2"/>
      </rPr>
      <t xml:space="preserve">
</t>
    </r>
  </si>
  <si>
    <t>4. Estrategia de intervención</t>
  </si>
  <si>
    <t>4.1 Describa la cobertura del programa en términos de su población beneficiaria, localización y duración (de ser posible, desagregada por características como sexo, grupos de edad, etc.)</t>
  </si>
  <si>
    <t>4.2 Señale los mecanismos de selección de la población atendida</t>
  </si>
  <si>
    <t>4.3 Indique si los criterios de elegibilidad de los beneficiarios están claramente especificados y sistematizados, y si son públicos y congruentes con la población objetivo</t>
  </si>
  <si>
    <t xml:space="preserve"> Los criterios de elegibilidad de los beneficiarios están claramente especificados y sistematizados, sin embargo, debido a que el programa es nuevo, los mismos no son públicos. </t>
  </si>
  <si>
    <t>4.4 Señale si los procedimientos para ser beneficiario del programa cuentan con formatos definidos y disponibles para la población objetivo</t>
  </si>
  <si>
    <t xml:space="preserve">Los procedimientos para ser beneficiarios del programa cuentan con formatos definidos y disponibles para la población objetivo. </t>
  </si>
  <si>
    <t>4.5 Escriba el o los resultado(s) final(es), intermedio(s) e inmediato(s) del programa, según aplique</t>
  </si>
  <si>
    <r>
      <rPr>
        <b/>
        <i/>
        <u/>
        <sz val="11"/>
        <color rgb="FF000000"/>
        <rFont val="Avenir Next LT Pro"/>
        <family val="2"/>
      </rPr>
      <t xml:space="preserve">Final -
</t>
    </r>
    <r>
      <rPr>
        <sz val="11"/>
        <color rgb="FF000000"/>
        <rFont val="Avenir Next LT Pro"/>
        <family val="2"/>
      </rPr>
      <t xml:space="preserve">Mejorar el rendimiento escolar en los estudiantes del sector público tratados
</t>
    </r>
    <r>
      <rPr>
        <b/>
        <i/>
        <u/>
        <sz val="11"/>
        <color rgb="FF000000"/>
        <rFont val="Avenir Next LT Pro"/>
        <family val="2"/>
      </rPr>
      <t xml:space="preserve">Intermedio-
</t>
    </r>
    <r>
      <rPr>
        <sz val="11"/>
        <color rgb="FF000000"/>
        <rFont val="Avenir Next LT Pro"/>
        <family val="2"/>
      </rPr>
      <t>Aumentar la rehabilitación visual en los estudiantes del sector público
Aumentar la rehabilitación auditiva en los estudiantes del sector público
Disminuir la prevalencia de caries en los estudiantes del sector público
Mejorar el estado nutricional en los estudiantes del sector público con bajo peso
Mejorar las condiciones de salud mental de los estudiantes del sector público diagnosticados con algún trastorno de salud mental</t>
    </r>
  </si>
  <si>
    <t>4.6 Escriba la finalidad y el propósito del programa, según aplique</t>
  </si>
  <si>
    <t xml:space="preserve"> Disminuir los interferentes que inciden en el desempeño y/o rendimiento escolar de la población estudiantil del territorio nacional </t>
  </si>
  <si>
    <t>4.7 Señale los productos del programa</t>
  </si>
  <si>
    <t>1.Comunidad educativa y asociados intervenidos nutricionalmente
2.Estudiantes con diagnóstico de déficit auditivo y/o visual reciben dispositivos
3.Estudiantes reciben servicios de salud individual en el ámbito escolar y en la Red de Servicios de Salud
4.Comunidad educativa recibe servicios de salud colectiva en el ámbito escolar</t>
  </si>
  <si>
    <t>4.8 Señale las actividades para cada producto</t>
  </si>
  <si>
    <t>4.9 Describa los principales elementos de gestión del programa (insumos, flujo del proceso, etc.)</t>
  </si>
  <si>
    <r>
      <rPr>
        <u/>
        <sz val="11"/>
        <color rgb="FF000000"/>
        <rFont val="Avenir Next LT Pro"/>
        <family val="2"/>
      </rPr>
      <t xml:space="preserve">Entrega de auxiliares auditivos: 
</t>
    </r>
    <r>
      <rPr>
        <sz val="11"/>
        <color rgb="FF000000"/>
        <rFont val="Avenir Next LT Pro"/>
        <family val="2"/>
      </rPr>
      <t xml:space="preserve">- </t>
    </r>
    <r>
      <rPr>
        <b/>
        <sz val="11"/>
        <color rgb="FF000000"/>
        <rFont val="Avenir Next LT Pro"/>
        <family val="2"/>
      </rPr>
      <t xml:space="preserve">Intervención asociada: </t>
    </r>
    <r>
      <rPr>
        <sz val="11"/>
        <color rgb="FF000000"/>
        <rFont val="Avenir Next LT Pro"/>
        <family val="2"/>
      </rPr>
      <t xml:space="preserve">Entrega de auxiliares auditivos 
- </t>
    </r>
    <r>
      <rPr>
        <b/>
        <sz val="11"/>
        <color rgb="FF000000"/>
        <rFont val="Avenir Next LT Pro"/>
        <family val="2"/>
      </rPr>
      <t xml:space="preserve">Lugar de la entrega: </t>
    </r>
    <r>
      <rPr>
        <sz val="11"/>
        <color rgb="FF000000"/>
        <rFont val="Avenir Next LT Pro"/>
        <family val="2"/>
      </rPr>
      <t xml:space="preserve">Sede Central INABIE 
- </t>
    </r>
    <r>
      <rPr>
        <b/>
        <sz val="11"/>
        <color rgb="FF000000"/>
        <rFont val="Avenir Next LT Pro"/>
        <family val="2"/>
      </rPr>
      <t>Personal que realiza la entrega:</t>
    </r>
    <r>
      <rPr>
        <sz val="11"/>
        <color rgb="FF000000"/>
        <rFont val="Avenir Next LT Pro"/>
        <family val="2"/>
      </rPr>
      <t xml:space="preserve"> Audiólogo. 
- </t>
    </r>
    <r>
      <rPr>
        <b/>
        <sz val="11"/>
        <color rgb="FF000000"/>
        <rFont val="Avenir Next LT Pro"/>
        <family val="2"/>
      </rPr>
      <t>Responsable institucional de la entrega del producto:</t>
    </r>
    <r>
      <rPr>
        <sz val="11"/>
        <color rgb="FF000000"/>
        <rFont val="Avenir Next LT Pro"/>
        <family val="2"/>
      </rPr>
      <t xml:space="preserve"> División de Salud Auditiva INABIE 
- </t>
    </r>
    <r>
      <rPr>
        <b/>
        <sz val="11"/>
        <color rgb="FF000000"/>
        <rFont val="Avenir Next LT Pro"/>
        <family val="2"/>
      </rPr>
      <t>Actividades/procesos:</t>
    </r>
    <r>
      <rPr>
        <u/>
        <sz val="11"/>
        <color rgb="FF000000"/>
        <rFont val="Avenir Next LT Pro"/>
        <family val="2"/>
      </rPr>
      <t xml:space="preserve"> </t>
    </r>
    <r>
      <rPr>
        <sz val="11"/>
        <color rgb="FF000000"/>
        <rFont val="Avenir Next LT Pro"/>
        <family val="2"/>
      </rPr>
      <t xml:space="preserve">La entrega de los auxiliares auditivos se realiza tras  haber agotado un proceso previo a través de otros productos del programa. 
Luego de que el estudiante ha sido evaluado en una jornada de salud individual en su centro educativo y se ha detectado una condición que cause déficit 
auditivo, es referido al segundo o tercer nivel de atención para ser evaluado  por un otorrinolaringólogo, quien determinará si el estudiante requiere la  adaptación de un auxiliar auditivo como estrategia terapéutica para mejorar su déficit auditivo y rehabilitación. 
</t>
    </r>
    <r>
      <rPr>
        <b/>
        <u/>
        <sz val="11"/>
        <color rgb="FF000000"/>
        <rFont val="Avenir Next LT Pro"/>
        <family val="2"/>
      </rPr>
      <t xml:space="preserve">Entrega de lentes correctivos 
</t>
    </r>
    <r>
      <rPr>
        <b/>
        <sz val="11"/>
        <color rgb="FF000000"/>
        <rFont val="Avenir Next LT Pro"/>
        <family val="2"/>
      </rPr>
      <t>- Intervención asociada</t>
    </r>
    <r>
      <rPr>
        <sz val="11"/>
        <color rgb="FF000000"/>
        <rFont val="Avenir Next LT Pro"/>
        <family val="2"/>
      </rPr>
      <t xml:space="preserve">: Entrega de lentes correctivos 
- </t>
    </r>
    <r>
      <rPr>
        <b/>
        <sz val="11"/>
        <color rgb="FF000000"/>
        <rFont val="Avenir Next LT Pro"/>
        <family val="2"/>
      </rPr>
      <t>Lugar de la entrega</t>
    </r>
    <r>
      <rPr>
        <sz val="11"/>
        <color rgb="FF000000"/>
        <rFont val="Avenir Next LT Pro"/>
        <family val="2"/>
      </rPr>
      <t xml:space="preserve">: Sede Central INABIE 
</t>
    </r>
    <r>
      <rPr>
        <b/>
        <sz val="11"/>
        <color rgb="FF000000"/>
        <rFont val="Avenir Next LT Pro"/>
        <family val="2"/>
      </rPr>
      <t>- Personal que realiza la entrega:</t>
    </r>
    <r>
      <rPr>
        <sz val="11"/>
        <color rgb="FF000000"/>
        <rFont val="Avenir Next LT Pro"/>
        <family val="2"/>
      </rPr>
      <t xml:space="preserve"> Optómetra 
- </t>
    </r>
    <r>
      <rPr>
        <b/>
        <sz val="11"/>
        <color rgb="FF000000"/>
        <rFont val="Avenir Next LT Pro"/>
        <family val="2"/>
      </rPr>
      <t>Responsable institucional de la entrega del producto:</t>
    </r>
    <r>
      <rPr>
        <sz val="11"/>
        <color rgb="FF000000"/>
        <rFont val="Avenir Next LT Pro"/>
        <family val="2"/>
      </rPr>
      <t xml:space="preserve"> División de Visual INABIE 
</t>
    </r>
    <r>
      <rPr>
        <b/>
        <sz val="11"/>
        <color rgb="FF000000"/>
        <rFont val="Avenir Next LT Pro"/>
        <family val="2"/>
      </rPr>
      <t xml:space="preserve">- Actividades/procesos: </t>
    </r>
    <r>
      <rPr>
        <sz val="11"/>
        <color rgb="FF000000"/>
        <rFont val="Avenir Next LT Pro"/>
        <family val="2"/>
      </rPr>
      <t xml:space="preserve">La entrega de los lentes correctivos se realiza tras haber  agotado un proceso previo a través de otros productos del programa. Luego de que el estudiante ha sido evaluado en una jornada de salud individual en  su centro educativo y se ha detectado una condición que cause déficit en su  agudeza visual, es referido al segundo o tercer nivel de atención para ser  evaluado por un oftalmólogo, quien determinará si el estudiante requiere de lentes correctivos como estrategia terapéutica para mejorar su déficit de  agudeza visual y rehabilitación. Concluido este proceso, el estudiante deberá  presentarse en la sede central del INABIE con el referimiento médico, su evaluación, diagnóstico, resultados de optometrías y cualquier otro estudio  necesario, para recibir los lentes correctivos, los cuales son diseñados y adaptados según las especificaciones para cada estudiante. 
</t>
    </r>
    <r>
      <rPr>
        <b/>
        <sz val="11"/>
        <color rgb="FF000000"/>
        <rFont val="Avenir Next LT Pro"/>
        <family val="2"/>
      </rPr>
      <t>Orientaciones a estudiantes malnutridos Implementación del Programa de Educación Alimentaria Nutricional (EAN) a los estudiantes beneficiarios del Programa de Alimentación Escolar (PAE).</t>
    </r>
    <r>
      <rPr>
        <sz val="11"/>
        <color rgb="FF000000"/>
        <rFont val="Avenir Next LT Pro"/>
        <family val="2"/>
      </rPr>
      <t xml:space="preserve"> A través de este, se abordan temas de educación alimentaria y nutricional utilizando distintas dinámicas con el fin de aumentar la tasa de aceptación de la alimentación saludable y contribuyendo a superar las barreras de 
la malnutrición. Las sensibilizaciones realizadas proporcionan una visión más amplia la importancia de la alimentación adecuada y equilibrada. 
● Orientaciones a proveedores y asociados Orientación sobre una adecuada gestión del servicio de alimentación en todas sus fases a los asociados (proveedores de alimentos, personal sanitario del Servicio Nacional de Salud) del Programa de Alimentación Escolar (PAE), ayudándolos a aumentar los niveles de inocuidad, la tasa de aceptación y garantizar el cumplimiento de los lineamientos nutricionales y las capacidades para el seguimiento adecuado del estado nutricional, contribuyendo a superar las barreras de la malnutrición. Se socializan contenidos de Educación Alimentaria Nutricional con la comunidad educativa que permitan una adecuada ejecución del servicio, distribución, consumo y disposición de desechos durante el servicio de la alimentación, así como crear capacidades en los asociados del PAE que permitan una adecuada manipulación de alimentos y el cumplimiento de los lineamientos nutricionales establecidos por el INABIE, con la consiguiente reducción de incidencias en los centros educativos. 
● Estudiantes reciben servicios de salud colectiva en el ámbito escolar: Acciones de  promoción y prevención: a través de esta intervención se pretende mejorar el estado de salud física y mental de los estudiantes del sector público. Este servicio se entrega en un tiempo de 45-60 minutos en el centro educativo por técnicos de las direcciones provinciales y de áreas de salud (DPS/DAS). El tiempo estimado para realizar cada una de las acciones de promoción y prevención es quincenal. A los fines es importante contar con los insumos para realizar las distintas acciones de promoción y prevención,  con el personal técnico capacitado suficiente para la cobertura de las acciones de  salud colectiva y con la colaboración y apoyo de los docentes y padres para asegurar  la asistencia de los estudiantes y de ellos a las actividades de promoción y prevención. </t>
    </r>
  </si>
  <si>
    <t>4.10 Describa el sistema de seguimiento propuesto</t>
  </si>
  <si>
    <t>El programa plantea crear el Plan de Monitoreo y Evaluación (PM&amp;E) del Programa Presupuestario Orientado a Resultados (PPoR) de Salud Escolar, el cual se crea para responder a las necesidades de seguimiento a la ejecución de las actividades del proyecto formulado y para mitigar los efectos  de los interferentes biológicos que inciden en el desempeño y/o rendimiento escolar de la población estudiantil del territorio nacional. con esto se busca  valorar y dimensionar el progreso de las intervenciones diseñadas para impactar los interferentes biológicos identificados y sus efectos en la población escolar. 
Este plan además servirá de herramienta que proveerá la información necesaria para reflejar la eficacia de las acciones e intervenciones que se realizarán en el marco de los diferentes componentes del PPoR Salud Escolar y que se han priorizado para dar respuesta a la problemática de los interferentes biológicos.</t>
  </si>
  <si>
    <t>4.11 Presupuesto aprobado por producto y actividad</t>
  </si>
  <si>
    <r>
      <rPr>
        <sz val="11"/>
        <color rgb="FF000000"/>
        <rFont val="Avenir Next LT Pro"/>
        <family val="2"/>
      </rPr>
      <t xml:space="preserve"> En este apartado se incluyen las estimaciones presupuestarias por producto. Esta estimación no se realizó a nivel de actividad. 
</t>
    </r>
    <r>
      <rPr>
        <b/>
        <i/>
        <sz val="11"/>
        <color rgb="FF000000"/>
        <rFont val="Avenir Next LT Pro"/>
        <family val="2"/>
      </rPr>
      <t>1. Comunidad educativa y asociados intervenidos nutricionalmente</t>
    </r>
    <r>
      <rPr>
        <sz val="11"/>
        <color rgb="FF000000"/>
        <rFont val="Avenir Next LT Pro"/>
        <family val="2"/>
      </rPr>
      <t xml:space="preserve"> RD$42,978,754.48
</t>
    </r>
    <r>
      <rPr>
        <b/>
        <i/>
        <sz val="11"/>
        <color rgb="FF000000"/>
        <rFont val="Avenir Next LT Pro"/>
        <family val="2"/>
      </rPr>
      <t>2. Estudiantes con diagnóstico de déficit auditivo y/o visual reciben dispositivos</t>
    </r>
    <r>
      <rPr>
        <sz val="11"/>
        <color rgb="FF000000"/>
        <rFont val="Avenir Next LT Pro"/>
        <family val="2"/>
      </rPr>
      <t xml:space="preserve"> RD$106,716,049.30
</t>
    </r>
    <r>
      <rPr>
        <b/>
        <i/>
        <sz val="11"/>
        <color rgb="FF000000"/>
        <rFont val="Avenir Next LT Pro"/>
        <family val="2"/>
      </rPr>
      <t xml:space="preserve">3. Estudiantes reciben servicios de salud individual en el ámbito escolar y en la Red de Servicios de Salud </t>
    </r>
    <r>
      <rPr>
        <sz val="11"/>
        <color rgb="FF000000"/>
        <rFont val="Avenir Next LT Pro"/>
        <family val="2"/>
      </rPr>
      <t xml:space="preserve">RD$1,273,230,063.26
</t>
    </r>
    <r>
      <rPr>
        <b/>
        <i/>
        <sz val="11"/>
        <color rgb="FF000000"/>
        <rFont val="Avenir Next LT Pro"/>
        <family val="2"/>
      </rPr>
      <t>4. Comunidad educativa recibe servicios de salud colectiva en el ámbito escolar</t>
    </r>
    <r>
      <rPr>
        <sz val="11"/>
        <color rgb="FF000000"/>
        <rFont val="Avenir Next LT Pro"/>
        <family val="2"/>
      </rPr>
      <t xml:space="preserve"> RD$89,482,313.96
</t>
    </r>
  </si>
  <si>
    <t>Ficha 2: Criterios evaluativos</t>
  </si>
  <si>
    <t>1. Pertinencia</t>
  </si>
  <si>
    <t>1.1 ¿El modelo explicativo reúne efectivamente las principales o más relevantes causas del problema?</t>
  </si>
  <si>
    <r>
      <rPr>
        <sz val="11"/>
        <color rgb="FF000000"/>
        <rFont val="Avenir Next LT Pro"/>
        <family val="2"/>
      </rPr>
      <t xml:space="preserve">
</t>
    </r>
    <r>
      <rPr>
        <sz val="11"/>
        <rFont val="Avenir Next LT Pro"/>
        <family val="2"/>
      </rPr>
      <t>El modelo explica las causas del problema, las cuales son las más relevantes, estás informaciones están soportada con evidencias de investigaciones científicas, estudios de grados entre otros que fueron revisadas y verificadas de países de la región con similitudes al nuestro, como de otros que también trabajaron problemáticas parecidas. Destacamos también que la población con enfoque de las evidencias corresponde a la población objetivo del programa. 
Los factores causales identificados son:
●Malnutrición 
● Hipoacusia 
●Ametropías o defectos de refracción del ojo 
●Caries
●TDAH no controlado
●Ansiedad
●Bullying o acoso escolar
●Depresión
●Otros trastornos de salud mental</t>
    </r>
  </si>
  <si>
    <r>
      <rPr>
        <b/>
        <sz val="11"/>
        <color rgb="FF000000"/>
        <rFont val="Avenir Next LT Pro"/>
        <family val="2"/>
      </rPr>
      <t xml:space="preserve">0
</t>
    </r>
    <r>
      <rPr>
        <sz val="11"/>
        <color rgb="FF000000"/>
        <rFont val="Avenir Next LT Pro"/>
        <family val="2"/>
      </rPr>
      <t xml:space="preserve">• El programa no cuenta con un modelo explicativo o este no cumple con todos los criterios correspondientes a la puntuación 1.
</t>
    </r>
    <r>
      <rPr>
        <b/>
        <sz val="11"/>
        <color rgb="FF000000"/>
        <rFont val="Avenir Next LT Pro"/>
        <family val="2"/>
      </rPr>
      <t xml:space="preserve">1
</t>
    </r>
    <r>
      <rPr>
        <sz val="11"/>
        <color rgb="FF000000"/>
        <rFont val="Avenir Next LT Pro"/>
        <family val="2"/>
      </rPr>
      <t xml:space="preserve">• El programa cuenta con un modelo explicativo,
• El modelo no explica las causas del problema.
</t>
    </r>
    <r>
      <rPr>
        <b/>
        <sz val="11"/>
        <color rgb="FF000000"/>
        <rFont val="Avenir Next LT Pro"/>
        <family val="2"/>
      </rPr>
      <t xml:space="preserve">2
</t>
    </r>
    <r>
      <rPr>
        <sz val="11"/>
        <color rgb="FF000000"/>
        <rFont val="Avenir Next LT Pro"/>
        <family val="2"/>
      </rPr>
      <t xml:space="preserve">• El programa cuenta con un modelo explicativo,
• El modelo explica las causas del problema, pero no las más relevantes.
</t>
    </r>
    <r>
      <rPr>
        <b/>
        <sz val="11"/>
        <color rgb="FF000000"/>
        <rFont val="Avenir Next LT Pro"/>
        <family val="2"/>
      </rPr>
      <t xml:space="preserve">3
</t>
    </r>
    <r>
      <rPr>
        <sz val="11"/>
        <color rgb="FF000000"/>
        <rFont val="Avenir Next LT Pro"/>
        <family val="2"/>
      </rPr>
      <t xml:space="preserve">• El programa cuenta con un modelo explicativo,
• El modelo explica las causas más relevantes del problema.
</t>
    </r>
    <r>
      <rPr>
        <b/>
        <sz val="11"/>
        <color rgb="FF000000"/>
        <rFont val="Avenir Next LT Pro"/>
        <family val="2"/>
      </rPr>
      <t xml:space="preserve">4
</t>
    </r>
    <r>
      <rPr>
        <sz val="11"/>
        <color rgb="FF000000"/>
        <rFont val="Avenir Next LT Pro"/>
        <family val="2"/>
      </rPr>
      <t>• El programa cuenta con un modelo explicativo,
• El modelo explica las causas más relevantes del problema,
• La información proviene de fuentes recientes y confiables.</t>
    </r>
  </si>
  <si>
    <t>1.2 ¿La información que se aporta en el diagnóstico permite explicar las relaciones de causa-efecto?</t>
  </si>
  <si>
    <t>El programa cuenta con un diagnóstico en cual se puede identificar las causas y efectos que versan entorno a la condición de interés planteada.
 ●Causas /- Efecto 
● Malnutrición 
- Estado Nutricional 
● Hipoacusia 
-Nivel auditivo 
●Ametropías o defectos de refracción del ojo 
Nivel de agudeza visual 
●Caries
-Patologías orales 
●TDAH no controlado
- Trastorno de Salud Mental 
●Ansiedad
- Trastorno de Salud Mental 
●Bullying o acoso escolar
- Trastorno de Salud Mental 
●Depresión
- Trastorno de Salud Mental 
●Otro trastornos de salud mental</t>
  </si>
  <si>
    <r>
      <rPr>
        <b/>
        <sz val="11"/>
        <color theme="1"/>
        <rFont val="Avenir Next LT Pro"/>
        <family val="2"/>
      </rPr>
      <t>0</t>
    </r>
    <r>
      <rPr>
        <sz val="11"/>
        <color theme="1"/>
        <rFont val="Avenir Next LT Pro"/>
        <family val="2"/>
      </rPr>
      <t xml:space="preserve">
• El programa no cuenta con un diagnóstico del problema al que atiende o este no cumple con todos los criterios correspondientes a la puntuación 1.
</t>
    </r>
    <r>
      <rPr>
        <b/>
        <sz val="11"/>
        <color theme="1"/>
        <rFont val="Avenir Next LT Pro"/>
        <family val="2"/>
      </rPr>
      <t>1</t>
    </r>
    <r>
      <rPr>
        <sz val="11"/>
        <color theme="1"/>
        <rFont val="Avenir Next LT Pro"/>
        <family val="2"/>
      </rPr>
      <t xml:space="preserve">
• El programa cuenta con un diagnóstico del problema al que atiende,
• El diagnóstico no explica todas las relaciones causa-efecto.
</t>
    </r>
    <r>
      <rPr>
        <b/>
        <sz val="11"/>
        <color theme="1"/>
        <rFont val="Avenir Next LT Pro"/>
        <family val="2"/>
      </rPr>
      <t xml:space="preserve">2
</t>
    </r>
    <r>
      <rPr>
        <sz val="11"/>
        <color theme="1"/>
        <rFont val="Avenir Next LT Pro"/>
        <family val="2"/>
      </rPr>
      <t xml:space="preserve">• El programa cuenta con un diagnóstico del problema al que atiende,
• El diagnóstico explica todas las causas del problema, pero no todos sus efectos, o todos los efectos, pero no todas las causas.
</t>
    </r>
    <r>
      <rPr>
        <b/>
        <sz val="11"/>
        <color theme="1"/>
        <rFont val="Avenir Next LT Pro"/>
        <family val="2"/>
      </rPr>
      <t xml:space="preserve">3
</t>
    </r>
    <r>
      <rPr>
        <sz val="11"/>
        <color theme="1"/>
        <rFont val="Avenir Next LT Pro"/>
        <family val="2"/>
      </rPr>
      <t xml:space="preserve">• El programa cuenta con un diagnóstico del problema al que atiende,
• El diagnóstico explica todas las relaciones de causa-efecto.
</t>
    </r>
    <r>
      <rPr>
        <b/>
        <sz val="11"/>
        <color theme="1"/>
        <rFont val="Avenir Next LT Pro"/>
        <family val="2"/>
      </rPr>
      <t xml:space="preserve">4
</t>
    </r>
    <r>
      <rPr>
        <sz val="11"/>
        <color theme="1"/>
        <rFont val="Avenir Next LT Pro"/>
        <family val="2"/>
      </rPr>
      <t>• El programa cuenta con un diagnóstico del problema al que atiende,
• El diagnóstico explica todas las relaciones de causa-efecto,
• El programa señala un plazo para la revisión y actualización de su diagnóstico en algún documento.</t>
    </r>
  </si>
  <si>
    <t>1.3 ¿La intervención que supone el programa se hace a nivel de las causas del problema señaladas en el diagnóstico?</t>
  </si>
  <si>
    <r>
      <rPr>
        <b/>
        <sz val="11"/>
        <color theme="1"/>
        <rFont val="Avenir Next LT Pro"/>
        <family val="2"/>
      </rPr>
      <t>0</t>
    </r>
    <r>
      <rPr>
        <sz val="11"/>
        <color theme="1"/>
        <rFont val="Avenir Next LT Pro"/>
        <family val="2"/>
      </rPr>
      <t xml:space="preserve">
• La intervención que supone el programa no se hace a nivel de las causas del problema señaladas en el diagnóstico o este no cumple con todos los criterios correspondientes a la puntuación 1.
</t>
    </r>
    <r>
      <rPr>
        <b/>
        <sz val="11"/>
        <color theme="1"/>
        <rFont val="Avenir Next LT Pro"/>
        <family val="2"/>
      </rPr>
      <t>1</t>
    </r>
    <r>
      <rPr>
        <sz val="11"/>
        <color theme="1"/>
        <rFont val="Avenir Next LT Pro"/>
        <family val="2"/>
      </rPr>
      <t xml:space="preserve">
• La intervención que supone el programa se hace a nivel de las causas del problema señaladas en el diagnóstico,
• La intervención por realizar no está desarrollada de forma específica y clara.
</t>
    </r>
    <r>
      <rPr>
        <b/>
        <sz val="11"/>
        <color theme="1"/>
        <rFont val="Avenir Next LT Pro"/>
        <family val="2"/>
      </rPr>
      <t xml:space="preserve">2
</t>
    </r>
    <r>
      <rPr>
        <sz val="11"/>
        <color theme="1"/>
        <rFont val="Avenir Next LT Pro"/>
        <family val="2"/>
      </rPr>
      <t xml:space="preserve">• La intervención que supone el programa se hace a nivel de las causas del problema señaladas en el diagnóstico,
• La intervención por realizar está desarrollada de forma específica y clara.
</t>
    </r>
    <r>
      <rPr>
        <b/>
        <sz val="11"/>
        <color theme="1"/>
        <rFont val="Avenir Next LT Pro"/>
        <family val="2"/>
      </rPr>
      <t xml:space="preserve">3
</t>
    </r>
    <r>
      <rPr>
        <sz val="11"/>
        <color theme="1"/>
        <rFont val="Avenir Next LT Pro"/>
        <family val="2"/>
      </rPr>
      <t xml:space="preserve">• La intervención que supone el programa se hace a nivel de las causas del problema señaladas en el diagnóstico,
• La intervención por realizar está desarrollada de forma específica y clara,
• Existe(n) evidencia(s) (local, nacional o internacional) de los efectos positivos atribuibles a los beneficios o los apoyos otorgados a la población objetivo descritos en la intervención del programa.
</t>
    </r>
    <r>
      <rPr>
        <b/>
        <sz val="11"/>
        <color theme="1"/>
        <rFont val="Avenir Next LT Pro"/>
        <family val="2"/>
      </rPr>
      <t xml:space="preserve">4
</t>
    </r>
    <r>
      <rPr>
        <sz val="11"/>
        <color theme="1"/>
        <rFont val="Avenir Next LT Pro"/>
        <family val="2"/>
      </rPr>
      <t>• La intervención que supone el programa se hace a nivel de las causas del problema señaladas en el diagnóstico,
• La intervención por realizar está desarrollada de forma específica y clara,
• Existe(n) evidencia(s) (local, nacional o internacional) de los efectos positivos atribuibles a los beneficios o los apoyos otorgados a la población objetivo descritos en la intervención del programa,
• Existe(n) evidencia(s) (nacional o internacional) de que la intervención es más eficaz para atender la problemática que otras alternativas.</t>
    </r>
  </si>
  <si>
    <t>1.4 ¿El resultado final o finalidad del programa da cuenta de una solución o mitigación del problema o necesidad detectada en el diagnóstico?</t>
  </si>
  <si>
    <t>La redacción del resultado final o finalidad del programa indica una solución o mitigación del problema o necesidad detectada en el diagnóstico. no obstante, no cuenta con línea base y meta ya que el resultado del programa es nuevo. 
Resultado final: Mejorar el rendimiento escolar en los estudiantes del sector público tratado en un 80% en el 2028.</t>
  </si>
  <si>
    <r>
      <rPr>
        <b/>
        <sz val="11"/>
        <color rgb="FF000000"/>
        <rFont val="Avenir Next LT Pro"/>
        <family val="2"/>
      </rPr>
      <t xml:space="preserve">0
</t>
    </r>
    <r>
      <rPr>
        <sz val="11"/>
        <color rgb="FF000000"/>
        <rFont val="Avenir Next LT Pro"/>
        <family val="2"/>
      </rPr>
      <t xml:space="preserve">• No fue establecido un resultado final o finalidad del programa o este no cumple con todos los criterios correspondientes a la puntuación 1.
</t>
    </r>
    <r>
      <rPr>
        <b/>
        <sz val="11"/>
        <color rgb="FF000000"/>
        <rFont val="Avenir Next LT Pro"/>
        <family val="2"/>
      </rPr>
      <t xml:space="preserve">1
</t>
    </r>
    <r>
      <rPr>
        <sz val="11"/>
        <color rgb="FF000000"/>
        <rFont val="Avenir Next LT Pro"/>
        <family val="2"/>
      </rPr>
      <t xml:space="preserve">• La redacción del resultado final o finalidad del programa indica una solución o mitigación del problema o necesidad detectada en el diagnóstico, es decir, la dirección del cambio es el esperado según el problema o necesidad y se incluye la situación específica que estaría cambiando.
• La redacción incluye 1 de las siguientes características: (i) la población objetivo en quien se reflejará el cambio, (ii) la magnitud del cambio esperado, con línea base y meta, (iii) el periodo en que se logrará el cambio, con año base y meta.
</t>
    </r>
    <r>
      <rPr>
        <b/>
        <sz val="11"/>
        <color rgb="FF000000"/>
        <rFont val="Avenir Next LT Pro"/>
        <family val="2"/>
      </rPr>
      <t xml:space="preserve">2
</t>
    </r>
    <r>
      <rPr>
        <sz val="11"/>
        <color rgb="FF000000"/>
        <rFont val="Avenir Next LT Pro"/>
        <family val="2"/>
      </rPr>
      <t xml:space="preserve">• La redacción del resultado final o finalidad del programa indica una solución o mitigación del problema o necesidad detectada en el diagnóstico, es decir, la dirección del cambio es el esperado según el problema o necesidad y se incluye la situación específica que estaría cambiando.
• La redacción incluye 2 de las siguientes características: (i) la población objetivo en quien se reflejará el cambio, (ii) la magnitud del cambio esperado, con línea base y meta, (iii) el periodo en que se logrará el cambio, con año base y meta.
</t>
    </r>
    <r>
      <rPr>
        <b/>
        <sz val="11"/>
        <color rgb="FF000000"/>
        <rFont val="Avenir Next LT Pro"/>
        <family val="2"/>
      </rPr>
      <t xml:space="preserve">3
</t>
    </r>
    <r>
      <rPr>
        <sz val="11"/>
        <color rgb="FF000000"/>
        <rFont val="Avenir Next LT Pro"/>
        <family val="2"/>
      </rPr>
      <t xml:space="preserve">• La redacción del resultado final o finalidad del programa indica una solución o mitigación del problema o necesidad detectada en el diagnóstico, es decir, la dirección del cambio es el esperado según el problema o necesidad y se incluye la situación específica que estaría cambiando.
• La redacción incluye las siguientes 3 características: (i) la población objetivo en quien se reflejará el cambio, (ii) la magnitud del cambio esperado, con línea base y meta, (iii) el periodo en que se logrará el cambio, con año base y meta.
</t>
    </r>
    <r>
      <rPr>
        <b/>
        <sz val="11"/>
        <color rgb="FF000000"/>
        <rFont val="Avenir Next LT Pro"/>
        <family val="2"/>
      </rPr>
      <t xml:space="preserve">4
</t>
    </r>
    <r>
      <rPr>
        <sz val="11"/>
        <color rgb="FF000000"/>
        <rFont val="Avenir Next LT Pro"/>
        <family val="2"/>
      </rPr>
      <t>• La redacción del resultado final o finalidad del programa indica una solución o mitigación del problema o necesidad detectada en el diagnóstico, es decir, la dirección del cambio es el esperado según el problema o necesidad y se incluye la situación específica que estaría cambiando.
• La redacción incluye las siguientes 3 características: (i) la población objetivo en quien se reflejará el cambio, (ii) la magnitud del cambio esperado, con línea base y meta, (iii) el periodo en que se logrará el cambio, con año base y meta.
• El resultado final o finalidad del programa está claramente especificado, es decir, no existe ambigüedad en su redacción.</t>
    </r>
  </si>
  <si>
    <t>1.5 ¿Las actividades del programa son adecuadas al perfil de los beneficiarios y la localidad en que habitan?</t>
  </si>
  <si>
    <r>
      <t xml:space="preserve"> En la condición de interés se define las características principales que deben tener la población objetivo del programa. Las actividades del programa son adecuadas al perfil de los beneficiarios, así como a las localidades donde habitan. 
</t>
    </r>
    <r>
      <rPr>
        <b/>
        <sz val="11"/>
        <color rgb="FF000000"/>
        <rFont val="Avenir Next LT Pro"/>
        <family val="2"/>
      </rPr>
      <t>Características de los beneficiarios:</t>
    </r>
    <r>
      <rPr>
        <sz val="11"/>
        <color rgb="FF000000"/>
        <rFont val="Avenir Next LT Pro"/>
        <family val="2"/>
      </rPr>
      <t xml:space="preserve">
- Estudiantes de educación preuniversitaria (edad comprendida entre 5 y 19 años)
</t>
    </r>
    <r>
      <rPr>
        <b/>
        <sz val="11"/>
        <color rgb="FF000000"/>
        <rFont val="Avenir Next LT Pro"/>
        <family val="2"/>
      </rPr>
      <t>Actividades:</t>
    </r>
    <r>
      <rPr>
        <sz val="11"/>
        <color rgb="FF000000"/>
        <rFont val="Avenir Next LT Pro"/>
        <family val="2"/>
      </rPr>
      <t xml:space="preserve">
-Charlas, talleres y actividades que promuevan la educación alimentaria y nutricional. 
-Talleres de cocina saludable y reuniones de socialización de los lineamientos nutricionales. 
-Orientación sobre gestión adecuada del servicio de alimentación en todas sus fases. 
-Entrega de auxiliares auditivos.
-Entrega de lentes correctivos
- Evaluación de procedimientos odontológicos. 
-Pruebas psicométricas 
- Entrega de tratamiento farmacológico a los estudiantes diagnosticados 
- Terapias con especialistas (dependiendo del diagnóstico)
- Tamizaje de agudeza visual y de déficit auditivo 
-Terapias con especialistas en el 2do y 3er nivel de atención para una evaluación más profunda y detallada, con respecto a los hallazgos del tamizaje.
-Toma de medidas antropométricas 
- Realización de la evaluación colectiva del entorno del centro educativo. 
</t>
    </r>
  </si>
  <si>
    <r>
      <rPr>
        <b/>
        <sz val="11"/>
        <color theme="1"/>
        <rFont val="Avenir Next LT Pro"/>
        <family val="2"/>
      </rPr>
      <t>0</t>
    </r>
    <r>
      <rPr>
        <sz val="11"/>
        <color theme="1"/>
        <rFont val="Avenir Next LT Pro"/>
        <family val="2"/>
      </rPr>
      <t xml:space="preserve">
• No hay información sobre el perfil de los beneficiarios o este no cumple con todos los criterios correspondientes a la puntuación 1.
</t>
    </r>
    <r>
      <rPr>
        <b/>
        <sz val="11"/>
        <color theme="1"/>
        <rFont val="Avenir Next LT Pro"/>
        <family val="2"/>
      </rPr>
      <t>1</t>
    </r>
    <r>
      <rPr>
        <sz val="11"/>
        <color theme="1"/>
        <rFont val="Avenir Next LT Pro"/>
        <family val="2"/>
      </rPr>
      <t xml:space="preserve">
• Las características de los beneficiarios están descritas de forma incompleta.
• Las actividades del programa son adecuadas al perfil definido de los beneficiarios, pero no a la localidad en la que habitan.
</t>
    </r>
    <r>
      <rPr>
        <b/>
        <sz val="11"/>
        <color theme="1"/>
        <rFont val="Avenir Next LT Pro"/>
        <family val="2"/>
      </rPr>
      <t xml:space="preserve">2
</t>
    </r>
    <r>
      <rPr>
        <sz val="11"/>
        <color theme="1"/>
        <rFont val="Avenir Next LT Pro"/>
        <family val="2"/>
      </rPr>
      <t xml:space="preserve">• Las características de los beneficiarios están descritas de forma incompleta.
• Las actividades del programa son adecuadas al perfil definido de los beneficiarios y la localidad en la que habitan.
</t>
    </r>
    <r>
      <rPr>
        <b/>
        <sz val="11"/>
        <color theme="1"/>
        <rFont val="Avenir Next LT Pro"/>
        <family val="2"/>
      </rPr>
      <t xml:space="preserve">3
</t>
    </r>
    <r>
      <rPr>
        <sz val="11"/>
        <color theme="1"/>
        <rFont val="Avenir Next LT Pro"/>
        <family val="2"/>
      </rPr>
      <t xml:space="preserve">• Las características de los beneficiarios están claramente descritas,
• Las actividades del programa son adecuadas al perfil de los beneficiarios y la localidad en la que habitan.
</t>
    </r>
    <r>
      <rPr>
        <b/>
        <sz val="11"/>
        <color theme="1"/>
        <rFont val="Avenir Next LT Pro"/>
        <family val="2"/>
      </rPr>
      <t xml:space="preserve">4
</t>
    </r>
    <r>
      <rPr>
        <sz val="11"/>
        <color theme="1"/>
        <rFont val="Avenir Next LT Pro"/>
        <family val="2"/>
      </rPr>
      <t>• Las características de los beneficiarios están claramente descritas,
• Las actividades del programa son adecuadas al perfil de los beneficiarios y la localidad en la que habitan,
• Las actividades del programa son congruentes con el diseño y diagnóstico del problema.</t>
    </r>
  </si>
  <si>
    <t>2. Coherencia</t>
  </si>
  <si>
    <t>2.1 Coherencia interna</t>
  </si>
  <si>
    <t>2.1.1 ¿Las actividades junto con los supuestos a nivel de actividades crean las condiciones necesarias y suficientes para lograr los productos propuestos por el programa?</t>
  </si>
  <si>
    <t xml:space="preserve"> El programa cuenta con actividades para cada producto las cuales, a su vez, presentan supuestos de actividades claramente identificados. </t>
  </si>
  <si>
    <r>
      <rPr>
        <b/>
        <sz val="11"/>
        <color theme="1"/>
        <rFont val="Avenir Next LT Pro"/>
        <family val="2"/>
      </rPr>
      <t>0</t>
    </r>
    <r>
      <rPr>
        <sz val="11"/>
        <color theme="1"/>
        <rFont val="Avenir Next LT Pro"/>
        <family val="2"/>
      </rPr>
      <t xml:space="preserve">
• Los productos del programa no cuentan con actividades y supuestos de actividades o este no cumple con todos los criterios correspondientes a la puntuación 1.
</t>
    </r>
    <r>
      <rPr>
        <b/>
        <sz val="11"/>
        <color theme="1"/>
        <rFont val="Avenir Next LT Pro"/>
        <family val="2"/>
      </rPr>
      <t>1</t>
    </r>
    <r>
      <rPr>
        <sz val="11"/>
        <color theme="1"/>
        <rFont val="Avenir Next LT Pro"/>
        <family val="2"/>
      </rPr>
      <t xml:space="preserve">
• Cada producto del programa cuenta con actividades y supuestos de actividades,
• Solamente del 0 al 49% de las actividades planteadas son necesarias para lograr los productos del programa; el resto es prescindible.
</t>
    </r>
    <r>
      <rPr>
        <b/>
        <sz val="11"/>
        <color theme="1"/>
        <rFont val="Avenir Next LT Pro"/>
        <family val="2"/>
      </rPr>
      <t xml:space="preserve">2
</t>
    </r>
    <r>
      <rPr>
        <sz val="11"/>
        <color theme="1"/>
        <rFont val="Avenir Next LT Pro"/>
        <family val="2"/>
      </rPr>
      <t xml:space="preserve">• Cada producto del programa cuenta con actividades y supuestos de actividades,
• Las actividades junto con los supuestos crean las condiciones para lograr los productos del programa,
• Solamente del 50 al 69% de las actividades planteadas son necesarias para lograr los productos del programa; el resto es prescindible.
</t>
    </r>
    <r>
      <rPr>
        <b/>
        <sz val="11"/>
        <color theme="1"/>
        <rFont val="Avenir Next LT Pro"/>
        <family val="2"/>
      </rPr>
      <t xml:space="preserve">3
</t>
    </r>
    <r>
      <rPr>
        <sz val="11"/>
        <color theme="1"/>
        <rFont val="Avenir Next LT Pro"/>
        <family val="2"/>
      </rPr>
      <t xml:space="preserve">• Cada producto del programa cuenta con actividades y supuestos de actividades,
• Las actividades junto con los supuestos crean las condiciones para lograr los productos del programa,
• Solamente del 70 al 84% de las actividades planteadas son necesarias para lograr los productos del programa; el resto es prescindible.
</t>
    </r>
    <r>
      <rPr>
        <b/>
        <sz val="11"/>
        <color theme="1"/>
        <rFont val="Avenir Next LT Pro"/>
        <family val="2"/>
      </rPr>
      <t xml:space="preserve">4
</t>
    </r>
    <r>
      <rPr>
        <sz val="11"/>
        <color theme="1"/>
        <rFont val="Avenir Next LT Pro"/>
        <family val="2"/>
      </rPr>
      <t>• Cada producto del programa cuenta con actividades y supuestos de actividades,
• Las actividades junto con los supuestos crean las condiciones para lograr los productos del programa,
• Solamente del 85 al 100% de las actividades planteadas son necesarias para lograr los productos del programa.</t>
    </r>
  </si>
  <si>
    <t>2.1.2 ¿Los productos junto con los supuestos a nivel de producto crean las condiciones necesarias y suficientes para lograr el resultado inmediato o propósito buscado?</t>
  </si>
  <si>
    <t>N/A</t>
  </si>
  <si>
    <r>
      <rPr>
        <b/>
        <sz val="11"/>
        <color theme="1"/>
        <rFont val="Avenir Next LT Pro"/>
        <family val="2"/>
      </rPr>
      <t>0</t>
    </r>
    <r>
      <rPr>
        <sz val="11"/>
        <color theme="1"/>
        <rFont val="Avenir Next LT Pro"/>
        <family val="2"/>
      </rPr>
      <t xml:space="preserve">
• El resultado inmediato no cuenta con productos y supuestos de productos para ser logrado o este no cumple con todos los criterios correspondientes a la puntuación 1.
</t>
    </r>
    <r>
      <rPr>
        <b/>
        <sz val="11"/>
        <color theme="1"/>
        <rFont val="Avenir Next LT Pro"/>
        <family val="2"/>
      </rPr>
      <t>1</t>
    </r>
    <r>
      <rPr>
        <sz val="11"/>
        <color theme="1"/>
        <rFont val="Avenir Next LT Pro"/>
        <family val="2"/>
      </rPr>
      <t xml:space="preserve">
• Cada resultado inmediato cuenta con productos y supuestos de productos,
• No todos los supuestos están relacionados con los productos a los que corresponden.
</t>
    </r>
    <r>
      <rPr>
        <b/>
        <sz val="11"/>
        <color theme="1"/>
        <rFont val="Avenir Next LT Pro"/>
        <family val="2"/>
      </rPr>
      <t xml:space="preserve">2
</t>
    </r>
    <r>
      <rPr>
        <sz val="11"/>
        <color theme="1"/>
        <rFont val="Avenir Next LT Pro"/>
        <family val="2"/>
      </rPr>
      <t xml:space="preserve">• Cada resultado inmediato cuenta con productos y supuestos de productos,
• Todos los supuestos están relacionados con los productos a los que corresponden,
• No todos los productos están relacionados al resultado inmediato al que corresponden.
</t>
    </r>
    <r>
      <rPr>
        <b/>
        <sz val="11"/>
        <color theme="1"/>
        <rFont val="Avenir Next LT Pro"/>
        <family val="2"/>
      </rPr>
      <t xml:space="preserve">3
• </t>
    </r>
    <r>
      <rPr>
        <sz val="11"/>
        <color theme="1"/>
        <rFont val="Avenir Next LT Pro"/>
        <family val="2"/>
      </rPr>
      <t xml:space="preserve">Cada resultado inmediato cuenta con productos y supuestos de productos,
• Todos los supuestos están relacionados con los productos a los que corresponden,
• Todos los productos están relacionados al resultado inmediato al que corresponden,
• Los productos y los supuestos planteados no crean las condiciones necesarias y suficientes para el logro del resultado inmediato.
</t>
    </r>
    <r>
      <rPr>
        <b/>
        <sz val="11"/>
        <color theme="1"/>
        <rFont val="Avenir Next LT Pro"/>
        <family val="2"/>
      </rPr>
      <t xml:space="preserve">4
</t>
    </r>
    <r>
      <rPr>
        <sz val="11"/>
        <color theme="1"/>
        <rFont val="Avenir Next LT Pro"/>
        <family val="2"/>
      </rPr>
      <t>• Cada resultado inmediato cuenta con productos y supuestos de productos,
• Todos los supuestos están relacionados con los productos a los que corresponden,
• Todos los productos están relacionados al resultado inmediato al que corresponden,
• Los productos y los supuestos planteados crean las condiciones necesarias y suficientes para el logro del resultado inmediato.</t>
    </r>
  </si>
  <si>
    <t>2.1.3 ¿El resultado inmediato o propósito junto con los supuestos a nivel de resultado inmediato o propósito crean las condiciones necesarias y suficientes para alcanzar el resultado final o finalidad propuesto?</t>
  </si>
  <si>
    <t xml:space="preserve">El programa no cuenta con resultados inmediatos. </t>
  </si>
  <si>
    <r>
      <rPr>
        <b/>
        <sz val="11"/>
        <color theme="1"/>
        <rFont val="Avenir Next LT Pro"/>
        <family val="2"/>
      </rPr>
      <t>0</t>
    </r>
    <r>
      <rPr>
        <sz val="11"/>
        <color theme="1"/>
        <rFont val="Avenir Next LT Pro"/>
        <family val="2"/>
      </rPr>
      <t xml:space="preserve">
• El resultado final no cuenta con un resultado inmediato y supuestos de resultados inmediatos para ser logrado o este no cumple con todos los criterios correspondientes a la puntuación 1.
</t>
    </r>
    <r>
      <rPr>
        <b/>
        <sz val="11"/>
        <color theme="1"/>
        <rFont val="Avenir Next LT Pro"/>
        <family val="2"/>
      </rPr>
      <t>1</t>
    </r>
    <r>
      <rPr>
        <sz val="11"/>
        <color theme="1"/>
        <rFont val="Avenir Next LT Pro"/>
        <family val="2"/>
      </rPr>
      <t xml:space="preserve">
• Cada resultado inmediato cuenta con supuestos definidos,
• No todos los supuestos están relacionados con el resultado inmediato a los que corresponden.
</t>
    </r>
    <r>
      <rPr>
        <b/>
        <sz val="11"/>
        <color theme="1"/>
        <rFont val="Avenir Next LT Pro"/>
        <family val="2"/>
      </rPr>
      <t xml:space="preserve">2
</t>
    </r>
    <r>
      <rPr>
        <sz val="11"/>
        <color theme="1"/>
        <rFont val="Avenir Next LT Pro"/>
        <family val="2"/>
      </rPr>
      <t xml:space="preserve">• Cada resultado inmediato cuenta con supuestos definidos,
• Todos los supuestos están relacionados con el resultado inmediato a los que corresponden,
• No todos los resultados inmediatos están relacionados al resultado final al que corresponden.
</t>
    </r>
    <r>
      <rPr>
        <b/>
        <sz val="11"/>
        <color theme="1"/>
        <rFont val="Avenir Next LT Pro"/>
        <family val="2"/>
      </rPr>
      <t xml:space="preserve">3
</t>
    </r>
    <r>
      <rPr>
        <sz val="11"/>
        <color theme="1"/>
        <rFont val="Avenir Next LT Pro"/>
        <family val="2"/>
      </rPr>
      <t xml:space="preserve">• Cada resultado inmediato cuenta con supuestos definidos,
• Todos los supuestos están relacionados con el resultado inmediato a los que corresponden,
• Todos los resultados inmediatos están relacionados al resultado final al que corresponden,
• Los resultados inmediatos y los supuestos planteados no crean las condiciones necesarias y suficientes para el logro del resultado final.
</t>
    </r>
    <r>
      <rPr>
        <b/>
        <sz val="11"/>
        <color theme="1"/>
        <rFont val="Avenir Next LT Pro"/>
        <family val="2"/>
      </rPr>
      <t xml:space="preserve">4
</t>
    </r>
    <r>
      <rPr>
        <sz val="11"/>
        <color theme="1"/>
        <rFont val="Avenir Next LT Pro"/>
        <family val="2"/>
      </rPr>
      <t>• Cada resultado inmediato cuenta con supuestos definidos,
• Todos los supuestos están relacionados con el resultado inmediato a los que corresponden,
• Todos los resultados inmediatos están relacionados al resultado final al que corresponden,
• Los resultados inmediatos y los supuestos planteados crean las condiciones necesarias y suficientes para el logro del resultado final.</t>
    </r>
  </si>
  <si>
    <t>2.1.4 En relación con el resultado final o finalidad, ¿corresponde lógicamente la operacionalización horizontal (indicadores, metas, fuentes de verificación)?</t>
  </si>
  <si>
    <r>
      <rPr>
        <b/>
        <sz val="11"/>
        <color theme="1"/>
        <rFont val="Avenir Next LT Pro"/>
        <family val="2"/>
      </rPr>
      <t>0</t>
    </r>
    <r>
      <rPr>
        <sz val="11"/>
        <color theme="1"/>
        <rFont val="Avenir Next LT Pro"/>
        <family val="2"/>
      </rPr>
      <t xml:space="preserve">
• El resultado final no contiene indicadores, metas ni métodos de verificación o este no cumple con todos los criterios correspondientes a la puntuación 1.
</t>
    </r>
    <r>
      <rPr>
        <b/>
        <sz val="11"/>
        <color theme="1"/>
        <rFont val="Avenir Next LT Pro"/>
        <family val="2"/>
      </rPr>
      <t>1</t>
    </r>
    <r>
      <rPr>
        <sz val="11"/>
        <color theme="1"/>
        <rFont val="Avenir Next LT Pro"/>
        <family val="2"/>
      </rPr>
      <t xml:space="preserve">
• El resultado final contiene indicadores, metas y métodos de verificación,
• Las variables no guardan coherencia entre sí.
</t>
    </r>
    <r>
      <rPr>
        <b/>
        <sz val="11"/>
        <color theme="1"/>
        <rFont val="Avenir Next LT Pro"/>
        <family val="2"/>
      </rPr>
      <t xml:space="preserve">2
</t>
    </r>
    <r>
      <rPr>
        <sz val="11"/>
        <color theme="1"/>
        <rFont val="Avenir Next LT Pro"/>
        <family val="2"/>
      </rPr>
      <t xml:space="preserve">• El resultado final contiene indicadores, metas y métodos de verificación,
• Las tres variables guardan coherencia entre sí,
• Alguna de las variables no guarda coherencia con el resultado final.
</t>
    </r>
    <r>
      <rPr>
        <b/>
        <sz val="11"/>
        <color theme="1"/>
        <rFont val="Avenir Next LT Pro"/>
        <family val="2"/>
      </rPr>
      <t xml:space="preserve">3
</t>
    </r>
    <r>
      <rPr>
        <sz val="11"/>
        <color theme="1"/>
        <rFont val="Avenir Next LT Pro"/>
        <family val="2"/>
      </rPr>
      <t xml:space="preserve">• El resultado final contiene indicadores, metas y métodos de verificación,
• Las tres variables guardan coherencia entre sí,
• Las tres variables guardan coherencia con el resultado final,
• Los métodos de verificación no permiten obtener la información necesaria para calcular el avance de los indicadores y las metas.
</t>
    </r>
    <r>
      <rPr>
        <b/>
        <sz val="11"/>
        <color theme="1"/>
        <rFont val="Avenir Next LT Pro"/>
        <family val="2"/>
      </rPr>
      <t xml:space="preserve">4
</t>
    </r>
    <r>
      <rPr>
        <sz val="11"/>
        <color theme="1"/>
        <rFont val="Avenir Next LT Pro"/>
        <family val="2"/>
      </rPr>
      <t>• El resultado final contiene indicadores, metas y métodos de verificación,
• Las tres variables guardan coherencia entre sí,
• Las tres variables guardan coherencia con el resultado final,
• Los métodos de verificación permiten obtener la información necesaria para calcular el avance de los indicadores y las metas.</t>
    </r>
  </si>
  <si>
    <t>2.1.5 En relación con el resultado inmediato o propósito, ¿corresponde lógicamente la operacionalización horizontal (indicadores, metas, fuentes de verificación)?</t>
  </si>
  <si>
    <t xml:space="preserve"> El programa no cuenta con resultados inmediatos.</t>
  </si>
  <si>
    <r>
      <rPr>
        <b/>
        <sz val="11"/>
        <color theme="1"/>
        <rFont val="Avenir Next LT Pro"/>
        <family val="2"/>
      </rPr>
      <t>0</t>
    </r>
    <r>
      <rPr>
        <sz val="11"/>
        <color theme="1"/>
        <rFont val="Avenir Next LT Pro"/>
        <family val="2"/>
      </rPr>
      <t xml:space="preserve">
• Alguno de los resultados inmediatos no contiene indicadores, metas ni métodos de verificación o este no cumple con todos los criterios correspondientes a la puntuación 1.
</t>
    </r>
    <r>
      <rPr>
        <b/>
        <sz val="11"/>
        <color theme="1"/>
        <rFont val="Avenir Next LT Pro"/>
        <family val="2"/>
      </rPr>
      <t>1</t>
    </r>
    <r>
      <rPr>
        <sz val="11"/>
        <color theme="1"/>
        <rFont val="Avenir Next LT Pro"/>
        <family val="2"/>
      </rPr>
      <t xml:space="preserve">
• El o los resultados inmediatos contienen indicadores, metas y métodos de verificación,
• Las variables no guardan coherencia entre sí.
</t>
    </r>
    <r>
      <rPr>
        <b/>
        <sz val="11"/>
        <color theme="1"/>
        <rFont val="Avenir Next LT Pro"/>
        <family val="2"/>
      </rPr>
      <t xml:space="preserve">2
</t>
    </r>
    <r>
      <rPr>
        <sz val="11"/>
        <color theme="1"/>
        <rFont val="Avenir Next LT Pro"/>
        <family val="2"/>
      </rPr>
      <t xml:space="preserve">• El o los resultados inmediatos contienen indicadores, metas y métodos de verificación,
• Las variables no guardan coherencia entre sí,
• Alguna de las variables no guarda coherencia con el resultado inmediato al que corresponde.
</t>
    </r>
    <r>
      <rPr>
        <b/>
        <sz val="11"/>
        <color theme="1"/>
        <rFont val="Avenir Next LT Pro"/>
        <family val="2"/>
      </rPr>
      <t xml:space="preserve">3
</t>
    </r>
    <r>
      <rPr>
        <sz val="11"/>
        <color theme="1"/>
        <rFont val="Avenir Next LT Pro"/>
        <family val="2"/>
      </rPr>
      <t xml:space="preserve">• El o los resultados inmediatos contienen indicadores, metas y métodos de verificación,
• Las variables guardan coherencia entre sí,
• Las tres variables guardan coherencia con el resultado inmediato al que corresponde,
• Los métodos de verificación no permiten obtener la información necesaria para calcular el avance de los indicadores y las metas.
</t>
    </r>
    <r>
      <rPr>
        <b/>
        <sz val="11"/>
        <color theme="1"/>
        <rFont val="Avenir Next LT Pro"/>
        <family val="2"/>
      </rPr>
      <t xml:space="preserve">4
</t>
    </r>
    <r>
      <rPr>
        <sz val="11"/>
        <color theme="1"/>
        <rFont val="Avenir Next LT Pro"/>
        <family val="2"/>
      </rPr>
      <t>• El o los resultados inmediatos contienen indicadores, metas y métodos de verificación,
• Las variables guardan coherencia entre sí,
• Las tres variables guardan coherencia con el resultado inmediato al que corresponde,
• Los métodos de verificación permiten obtener la información necesaria para calcular el avance de los indicadores y las metas.</t>
    </r>
  </si>
  <si>
    <t>2.1.6 En relación con los productos, ¿corresponde lógicamente la operacionalización horizontal (indicadores, metas, fuentes de verificación)?</t>
  </si>
  <si>
    <r>
      <rPr>
        <b/>
        <sz val="11"/>
        <color theme="1"/>
        <rFont val="Avenir Next LT Pro"/>
        <family val="2"/>
      </rPr>
      <t>0</t>
    </r>
    <r>
      <rPr>
        <sz val="11"/>
        <color theme="1"/>
        <rFont val="Avenir Next LT Pro"/>
        <family val="2"/>
      </rPr>
      <t xml:space="preserve">
• Alguno de los productos no contiene indicadores, metas ni métodos de verificación o este no cumple con todos los criterios correspondientes a la puntuación 1.
</t>
    </r>
    <r>
      <rPr>
        <b/>
        <sz val="11"/>
        <color theme="1"/>
        <rFont val="Avenir Next LT Pro"/>
        <family val="2"/>
      </rPr>
      <t>1</t>
    </r>
    <r>
      <rPr>
        <sz val="11"/>
        <color theme="1"/>
        <rFont val="Avenir Next LT Pro"/>
        <family val="2"/>
      </rPr>
      <t xml:space="preserve">
• Todos los productos contienen indicadores, metas y métodos de verificación,
• Las variables de algunos de los productos no guardan coherencia entre sí.
</t>
    </r>
    <r>
      <rPr>
        <b/>
        <sz val="11"/>
        <color theme="1"/>
        <rFont val="Avenir Next LT Pro"/>
        <family val="2"/>
      </rPr>
      <t xml:space="preserve">2
</t>
    </r>
    <r>
      <rPr>
        <sz val="11"/>
        <color theme="1"/>
        <rFont val="Avenir Next LT Pro"/>
        <family val="2"/>
      </rPr>
      <t xml:space="preserve">• Todos los productos contienen indicadores, metas y métodos de verificación,
• Las variables guardan coherencia entre sí para cada uno de los productos,
• Alguna de las variables no guarda coherencia con el producto al que corresponde.
</t>
    </r>
    <r>
      <rPr>
        <b/>
        <sz val="11"/>
        <color theme="1"/>
        <rFont val="Avenir Next LT Pro"/>
        <family val="2"/>
      </rPr>
      <t xml:space="preserve">3
</t>
    </r>
    <r>
      <rPr>
        <sz val="11"/>
        <color theme="1"/>
        <rFont val="Avenir Next LT Pro"/>
        <family val="2"/>
      </rPr>
      <t xml:space="preserve">• Todos los productos contienen indicadores, metas y métodos de verificación,
• Las variables guardan coherencia entre sí para cada uno de los productos,
• Las tres variables guardan coherencia con el producto al que corresponden,
• Los métodos de verificación no permiten obtener la información necesaria para calcular el avance de los indicadores y las metas.
</t>
    </r>
    <r>
      <rPr>
        <b/>
        <sz val="11"/>
        <color theme="1"/>
        <rFont val="Avenir Next LT Pro"/>
        <family val="2"/>
      </rPr>
      <t xml:space="preserve">4
</t>
    </r>
    <r>
      <rPr>
        <sz val="11"/>
        <color theme="1"/>
        <rFont val="Avenir Next LT Pro"/>
        <family val="2"/>
      </rPr>
      <t>• Todos los productos contienen indicadores, metas y métodos de verificación,
• Las variables guardan coherencia entre sí para cada uno de los productos,
• Las tres variables guardan coherencia con el producto al que corresponden,
• Los métodos de verificación permiten obtener la información necesaria para calcular el avance de los indicadores y las metas.</t>
    </r>
  </si>
  <si>
    <t>2.1 Coherencia externa</t>
  </si>
  <si>
    <t>2.2.1 ¿La propuesta programática es coherente con políticas públicas específicas y generales que orientan la acción pública?</t>
  </si>
  <si>
    <r>
      <rPr>
        <b/>
        <sz val="11"/>
        <color theme="1"/>
        <rFont val="Avenir Next LT Pro"/>
        <family val="2"/>
      </rPr>
      <t>0</t>
    </r>
    <r>
      <rPr>
        <sz val="11"/>
        <color theme="1"/>
        <rFont val="Avenir Next LT Pro"/>
        <family val="2"/>
      </rPr>
      <t xml:space="preserve">
• La propuesta programática no está relacionada con alguna política pública social o este no cumple con todos los criterios correspondientes a la puntuación 1.
</t>
    </r>
    <r>
      <rPr>
        <b/>
        <sz val="11"/>
        <color theme="1"/>
        <rFont val="Avenir Next LT Pro"/>
        <family val="2"/>
      </rPr>
      <t>1</t>
    </r>
    <r>
      <rPr>
        <sz val="11"/>
        <color theme="1"/>
        <rFont val="Avenir Next LT Pro"/>
        <family val="2"/>
      </rPr>
      <t xml:space="preserve">
• La propuesta programática es coherente con alguna o varias políticas públicas sociales generales y/o específicas,
• La política pública con la que se relacionada la propuesta programática no guarda coherencia con el problema que se pretende resolver.
</t>
    </r>
    <r>
      <rPr>
        <b/>
        <sz val="11"/>
        <color theme="1"/>
        <rFont val="Avenir Next LT Pro"/>
        <family val="2"/>
      </rPr>
      <t xml:space="preserve">2
</t>
    </r>
    <r>
      <rPr>
        <sz val="11"/>
        <color theme="1"/>
        <rFont val="Avenir Next LT Pro"/>
        <family val="2"/>
      </rPr>
      <t xml:space="preserve">• La propuesta programática es coherente con alguna o varias políticas públicas sociales generales y/o específicas,
• La política pública con la que se relacionada la propuesta programática guarda coherencia con el problema que se pretende resolver,
• Los productos y actividades planteados en la propuesta programática no son coherentes con la naturaleza de la institución que los ejecutaría.
</t>
    </r>
    <r>
      <rPr>
        <b/>
        <sz val="11"/>
        <color theme="1"/>
        <rFont val="Avenir Next LT Pro"/>
        <family val="2"/>
      </rPr>
      <t xml:space="preserve">3
</t>
    </r>
    <r>
      <rPr>
        <sz val="11"/>
        <color theme="1"/>
        <rFont val="Avenir Next LT Pro"/>
        <family val="2"/>
      </rPr>
      <t xml:space="preserve">• La propuesta programática es coherente con alguna o varias políticas públicas sociales generales y/o específicas,
• La política pública con la que se relacionada la propuesta programática guarda coherencia con el problema que se pretende resolver,
• Los productos y actividades planteados en la propuesta programática son coherentes con la naturaleza de la institución que los ejecutaría,
• La propuesta programática es susceptible a mejoras.
</t>
    </r>
    <r>
      <rPr>
        <b/>
        <sz val="11"/>
        <color theme="1"/>
        <rFont val="Avenir Next LT Pro"/>
        <family val="2"/>
      </rPr>
      <t xml:space="preserve">4
</t>
    </r>
    <r>
      <rPr>
        <sz val="11"/>
        <color theme="1"/>
        <rFont val="Avenir Next LT Pro"/>
        <family val="2"/>
      </rPr>
      <t>• La propuesta programática es coherente con alguna o varias políticas públicas sociales generales y/o específicas,
• La política pública con la que se relaciona la propuesta programática guarda coherencia con el problema que se pretende resolver,
• Los productos y actividades planteados en la propuesta programática son coherentes con la naturaleza de la institución que los ejecutaría,
• La propuesta programática no necesita mejoras.</t>
    </r>
  </si>
  <si>
    <t>El programa se inserta adecuadamente en el conjunto de la oferta pública.</t>
  </si>
  <si>
    <r>
      <rPr>
        <b/>
        <sz val="11"/>
        <color theme="1"/>
        <rFont val="Avenir Next LT Pro"/>
        <family val="2"/>
      </rPr>
      <t>0</t>
    </r>
    <r>
      <rPr>
        <sz val="11"/>
        <color theme="1"/>
        <rFont val="Avenir Next LT Pro"/>
        <family val="2"/>
      </rPr>
      <t xml:space="preserve">
• No se cuenta con un análisis de la oferta relacionada con el programa o este no cumple con todos los criterios correspondientes a la puntuación 1.
</t>
    </r>
    <r>
      <rPr>
        <b/>
        <sz val="11"/>
        <color theme="1"/>
        <rFont val="Avenir Next LT Pro"/>
        <family val="2"/>
      </rPr>
      <t>1</t>
    </r>
    <r>
      <rPr>
        <sz val="11"/>
        <color theme="1"/>
        <rFont val="Avenir Next LT Pro"/>
        <family val="2"/>
      </rPr>
      <t xml:space="preserve">
• Se analizó la oferta pública vigente de bienes y servicios sustitutos y complementarios de los ofrecidos por el programa,
• Todos los productos ofrecidos por el programa se encuentran repetidos y son ofrecidos mediante otros programas.
</t>
    </r>
    <r>
      <rPr>
        <b/>
        <sz val="11"/>
        <color theme="1"/>
        <rFont val="Avenir Next LT Pro"/>
        <family val="2"/>
      </rPr>
      <t xml:space="preserve">2
</t>
    </r>
    <r>
      <rPr>
        <sz val="11"/>
        <color theme="1"/>
        <rFont val="Avenir Next LT Pro"/>
        <family val="2"/>
      </rPr>
      <t xml:space="preserve">• Se analizó la oferta pública vigente de bienes y servicios sustitutos y complementarios de los ofrecidos por el programa,
• Algunos de los productos ofrecidos por el programa se encuentran repetidos y son ofrecidos mediante otros programas,
• Al menos uno de los productos repetidos es coherente con la naturaleza de la institución que los ejecutaría en el programa evaluado.
</t>
    </r>
    <r>
      <rPr>
        <b/>
        <sz val="11"/>
        <color theme="1"/>
        <rFont val="Avenir Next LT Pro"/>
        <family val="2"/>
      </rPr>
      <t xml:space="preserve">3
</t>
    </r>
    <r>
      <rPr>
        <sz val="11"/>
        <color theme="1"/>
        <rFont val="Avenir Next LT Pro"/>
        <family val="2"/>
      </rPr>
      <t xml:space="preserve">• Se analizó la oferta pública vigente de bienes y servicios sustitutos y complementarios de los ofrecidos por el programa,
• Algunos de los productos ofrecidos por el programa se encuentran repetidos y son ofrecidos mediante otros programas,
• Todos los productos repetidos son coherentes con la naturaleza de la institución que los ejecutaría en el programa evaluado.
</t>
    </r>
    <r>
      <rPr>
        <b/>
        <sz val="11"/>
        <color theme="1"/>
        <rFont val="Avenir Next LT Pro"/>
        <family val="2"/>
      </rPr>
      <t xml:space="preserve">4
</t>
    </r>
    <r>
      <rPr>
        <sz val="11"/>
        <color theme="1"/>
        <rFont val="Avenir Next LT Pro"/>
        <family val="2"/>
      </rPr>
      <t>• Se analizó la oferta pública vigente de bienes y servicios sustitutos y complementarios de los ofrecidos por el programa,
• Ninguno de los productos ofrecidos por el programa se encuentra repetido ni es ofrecido mediante otros programas.
• Si hay algún producto repetido, este es coherente con la naturaleza de la institución que los ejecutaría en el programa evaluado y se eliminará el duplicado en otras instituciones.</t>
    </r>
  </si>
  <si>
    <t>3. Eficiencia</t>
  </si>
  <si>
    <t>3.1 ¿El costo estimado del programa por beneficiario y/o producto es razonable o existen formas alternativas de menor costo para lograr los mismos productos?</t>
  </si>
  <si>
    <t xml:space="preserve">Los costeos realizados en base a las necesidad del programa son razonables para el logro de los productos y actividades necesarias. 
</t>
  </si>
  <si>
    <r>
      <rPr>
        <b/>
        <sz val="11"/>
        <color theme="1"/>
        <rFont val="Avenir Next LT Pro"/>
        <family val="2"/>
      </rPr>
      <t>0</t>
    </r>
    <r>
      <rPr>
        <sz val="11"/>
        <color theme="1"/>
        <rFont val="Avenir Next LT Pro"/>
        <family val="2"/>
      </rPr>
      <t xml:space="preserve">
• El programa no cuenta con costos estimados por beneficiario y/o productos o este no cumple con todos los criterios correspondientes a la puntuación 1.
</t>
    </r>
    <r>
      <rPr>
        <b/>
        <sz val="11"/>
        <color theme="1"/>
        <rFont val="Avenir Next LT Pro"/>
        <family val="2"/>
      </rPr>
      <t>1</t>
    </r>
    <r>
      <rPr>
        <sz val="11"/>
        <color theme="1"/>
        <rFont val="Avenir Next LT Pro"/>
        <family val="2"/>
      </rPr>
      <t xml:space="preserve">
• El programa cuenta con el costo estimado por beneficiario y/o producto,
• Existen formas alternativas de menor costo para lograr los mismos productos o los costos por beneficiario y/o producto están sobrevaluados.
</t>
    </r>
    <r>
      <rPr>
        <b/>
        <sz val="11"/>
        <color theme="1"/>
        <rFont val="Avenir Next LT Pro"/>
        <family val="2"/>
      </rPr>
      <t xml:space="preserve">2
</t>
    </r>
    <r>
      <rPr>
        <sz val="11"/>
        <color theme="1"/>
        <rFont val="Avenir Next LT Pro"/>
        <family val="2"/>
      </rPr>
      <t xml:space="preserve">• El programa cuenta con el costo estimado por beneficiario y/o producto,
• El costo estimado del programa por beneficiario y/o producto es razonable.
</t>
    </r>
    <r>
      <rPr>
        <b/>
        <sz val="11"/>
        <color theme="1"/>
        <rFont val="Avenir Next LT Pro"/>
        <family val="2"/>
      </rPr>
      <t xml:space="preserve">3
</t>
    </r>
    <r>
      <rPr>
        <sz val="11"/>
        <color theme="1"/>
        <rFont val="Avenir Next LT Pro"/>
        <family val="2"/>
      </rPr>
      <t xml:space="preserve">• El programa cuenta con el costo estimado por beneficiario y/o producto,
• El costo estimado del programa por beneficiario y/o producto es razonable,
• El programa cuenta con costos estimados para la producción necesaria para el logro de las metas de uno o dos años.
</t>
    </r>
    <r>
      <rPr>
        <b/>
        <sz val="11"/>
        <color theme="1"/>
        <rFont val="Avenir Next LT Pro"/>
        <family val="2"/>
      </rPr>
      <t xml:space="preserve">4
</t>
    </r>
    <r>
      <rPr>
        <sz val="11"/>
        <color theme="1"/>
        <rFont val="Avenir Next LT Pro"/>
        <family val="2"/>
      </rPr>
      <t>• El programa cuenta con el costo estimado por beneficiario y/o producto,
• El costo estimado del programa por beneficiario y/o producto es razonable,
• El programa cuenta con costos estimados para la producción necesaria para el logro de las metas de cuatro años.</t>
    </r>
  </si>
  <si>
    <t>3.2 ¿Los productos propuestos al costo estimado se pueden lograr en los plazos programados?</t>
  </si>
  <si>
    <t xml:space="preserve">Los productos tienen un plazo de entrega de un año correspondiente al año escolar. Lo que se puede considerar que en este tiempo es posible entregar los servicios y/o bienes propuestos. 
</t>
  </si>
  <si>
    <r>
      <rPr>
        <b/>
        <sz val="11"/>
        <color theme="1"/>
        <rFont val="Avenir Next LT Pro"/>
        <family val="2"/>
      </rPr>
      <t>0</t>
    </r>
    <r>
      <rPr>
        <sz val="11"/>
        <color theme="1"/>
        <rFont val="Avenir Next LT Pro"/>
        <family val="2"/>
      </rPr>
      <t xml:space="preserve">
• Los productos no tienen plazos programados o este no cumple con todos los criterios correspondientes a la puntuación 1.
</t>
    </r>
    <r>
      <rPr>
        <b/>
        <sz val="11"/>
        <color theme="1"/>
        <rFont val="Avenir Next LT Pro"/>
        <family val="2"/>
      </rPr>
      <t>1</t>
    </r>
    <r>
      <rPr>
        <sz val="11"/>
        <color theme="1"/>
        <rFont val="Avenir Next LT Pro"/>
        <family val="2"/>
      </rPr>
      <t xml:space="preserve">
• Todos los productos tienen plazos programados,
• No es posible lograr todos los productos en los plazos programados.
</t>
    </r>
    <r>
      <rPr>
        <b/>
        <sz val="11"/>
        <color theme="1"/>
        <rFont val="Avenir Next LT Pro"/>
        <family val="2"/>
      </rPr>
      <t xml:space="preserve">2
</t>
    </r>
    <r>
      <rPr>
        <sz val="11"/>
        <color theme="1"/>
        <rFont val="Avenir Next LT Pro"/>
        <family val="2"/>
      </rPr>
      <t xml:space="preserve">• Todos los productos tienen plazos programados,
• Es posible lograr todos los productos en los plazos programados,
• No es posible lograr todos los productos al costo estimado en los plazos programados.
</t>
    </r>
    <r>
      <rPr>
        <b/>
        <sz val="11"/>
        <color theme="1"/>
        <rFont val="Avenir Next LT Pro"/>
        <family val="2"/>
      </rPr>
      <t xml:space="preserve">3
</t>
    </r>
    <r>
      <rPr>
        <sz val="11"/>
        <color theme="1"/>
        <rFont val="Avenir Next LT Pro"/>
        <family val="2"/>
      </rPr>
      <t xml:space="preserve">• Todos los productos tienen plazos programados,
• Es posible lograr todos los productos en los plazos programados,
• Es posible lograr todos los productos al costo estimado en los plazos programados,
• Los costos estimados para los plazos programados están sobrevaluados para alguno de los productos.
</t>
    </r>
    <r>
      <rPr>
        <b/>
        <sz val="11"/>
        <color theme="1"/>
        <rFont val="Avenir Next LT Pro"/>
        <family val="2"/>
      </rPr>
      <t xml:space="preserve">4
</t>
    </r>
    <r>
      <rPr>
        <sz val="11"/>
        <color theme="1"/>
        <rFont val="Avenir Next LT Pro"/>
        <family val="2"/>
      </rPr>
      <t>• Todos los productos tienen plazos programados,
• Es posible lograr todos los productos en los plazos programados,
• Es posible lograr todos los productos al costo estimado en los plazos programados,
• Los costos estimados para los plazos programados son razonables para todos los productos.</t>
    </r>
  </si>
  <si>
    <t>3.3 ¿En qué medida el modelo de gestión favorece el uso eficiente de los recursos (insumos, procesos, etc.)?</t>
  </si>
  <si>
    <t xml:space="preserve">El costeo incluye todos los insumos de cada producto y el mismo estará colocado como anexo. </t>
  </si>
  <si>
    <r>
      <rPr>
        <b/>
        <sz val="11"/>
        <color theme="1"/>
        <rFont val="Avenir Next LT Pro"/>
        <family val="2"/>
      </rPr>
      <t>0</t>
    </r>
    <r>
      <rPr>
        <sz val="11"/>
        <color theme="1"/>
        <rFont val="Avenir Next LT Pro"/>
        <family val="2"/>
      </rPr>
      <t xml:space="preserve">
• El costeo no incluye los insumos, actividades y productos o este no cumple con todos los criterios correspondientes a la puntuación 1.
</t>
    </r>
    <r>
      <rPr>
        <b/>
        <sz val="11"/>
        <color theme="1"/>
        <rFont val="Avenir Next LT Pro"/>
        <family val="2"/>
      </rPr>
      <t>1</t>
    </r>
    <r>
      <rPr>
        <sz val="11"/>
        <color theme="1"/>
        <rFont val="Avenir Next LT Pro"/>
        <family val="2"/>
      </rPr>
      <t xml:space="preserve">
• En la estimación de costos del programa se incluyen los siguientes componentes: insumos, actividades y productos,
• Sólo es posible entregar el 20% de los productos en el plazo establecido con los costos estimados para dichos productos.
</t>
    </r>
    <r>
      <rPr>
        <b/>
        <sz val="11"/>
        <color theme="1"/>
        <rFont val="Avenir Next LT Pro"/>
        <family val="2"/>
      </rPr>
      <t xml:space="preserve">2
</t>
    </r>
    <r>
      <rPr>
        <sz val="11"/>
        <color theme="1"/>
        <rFont val="Avenir Next LT Pro"/>
        <family val="2"/>
      </rPr>
      <t xml:space="preserve">• En la estimación de costos del programa se incluyen los siguientes componentes: insumos, actividades y productos,
• Sólo es posible entregar el 50% de los productos en el plazo establecido con los costos estimados para dichos productos.
</t>
    </r>
    <r>
      <rPr>
        <b/>
        <sz val="11"/>
        <color theme="1"/>
        <rFont val="Avenir Next LT Pro"/>
        <family val="2"/>
      </rPr>
      <t xml:space="preserve">3
</t>
    </r>
    <r>
      <rPr>
        <sz val="11"/>
        <color theme="1"/>
        <rFont val="Avenir Next LT Pro"/>
        <family val="2"/>
      </rPr>
      <t xml:space="preserve">• En la estimación de costos del programa se incluyen los siguientes componentes: insumos, actividades y productos,
• Sólo es posible entregar el 80% de los productos en el plazo establecido con los costos estimados para dichos productos.
</t>
    </r>
    <r>
      <rPr>
        <b/>
        <sz val="11"/>
        <color theme="1"/>
        <rFont val="Avenir Next LT Pro"/>
        <family val="2"/>
      </rPr>
      <t xml:space="preserve">4
</t>
    </r>
    <r>
      <rPr>
        <sz val="11"/>
        <color theme="1"/>
        <rFont val="Avenir Next LT Pro"/>
        <family val="2"/>
      </rPr>
      <t>• En la estimación de costos del programa se incluyen los siguientes componentes: insumos, actividades y productos,
• Es posible entregar el 100% de los productos en el plazo establecido con los costos estimados para dichos productos.</t>
    </r>
  </si>
  <si>
    <t>3.4 ¿El seguimiento propuesto entregará señales oportunas para el buen funcionamiento del programa y el logro de los productos en los plazos programados?</t>
  </si>
  <si>
    <t>El Plan de Monitoreo y Evaluación (PM&amp;E) del Programa Presupuestario Orientado a Resultados (PPoR) de Salud Escolar, se crea para responder a las necesidades de seguimiento a la ejecución de las actividades del proyecto formulado y para mitigar los efectos de los interferentes biológicos que inciden en el desempeño y/o rendimiento escolar de la población estudiantil del territorio nacional.  identificados y sus efectos en la población escolar.
Este plan además servirá de herramienta que proveerá la información necesaria para reflejar la eficacia de las acciones e intervenciones que se realizarán en el marco de los diferentes componentes del PPoR Salud Escolar y que se han priorizado para dar respuesta a la problemática de los interferentes biológicos.
Los objetivos del plan son: 
●	Contar con una herramienta estandarizada para un proceso de seguimiento y monitoreo efectivo que contribuya al mejoramiento de las intervenciones programáticas formuladas.
●	Proveer de informaciones estandarizadas, oportunas y de calidad que aseguren un eficaz seguimiento al PPoR Salud Escolar.
●	Proveer de los insumos para el seguimiento de las actividades programáticas, las cuales son fundamentales para avanzar en el logro de las metas planteadas en la formulación del programa y reducir los interferentes biológicos que afectan el rendimiento escolar.
Los reportes se entregan un mes después del año del cierre del proyecto. Se medirá de forma anual considerando el año escolar, en lugar del año calendario. El año escolar comienza en septiembre del año calendario t y finaliza en junio del año calendario t+1. En ese sentido, se reporta en julio t+1.</t>
  </si>
  <si>
    <r>
      <rPr>
        <b/>
        <sz val="11"/>
        <color theme="1"/>
        <rFont val="Avenir Next LT Pro"/>
        <family val="2"/>
      </rPr>
      <t>0</t>
    </r>
    <r>
      <rPr>
        <sz val="11"/>
        <color theme="1"/>
        <rFont val="Avenir Next LT Pro"/>
        <family val="2"/>
      </rPr>
      <t xml:space="preserve">
• En el seguimiento no se establecen mecanismos para la obtención oportuna de información o este no cumple con todos los criterios correspondientes a la puntuación 1.
</t>
    </r>
    <r>
      <rPr>
        <b/>
        <sz val="11"/>
        <color theme="1"/>
        <rFont val="Avenir Next LT Pro"/>
        <family val="2"/>
      </rPr>
      <t>1</t>
    </r>
    <r>
      <rPr>
        <sz val="11"/>
        <color theme="1"/>
        <rFont val="Avenir Next LT Pro"/>
        <family val="2"/>
      </rPr>
      <t xml:space="preserve">
• En el seguimiento propuesto se establecen mecanismos para la obtención oportuna de información,
• La información obtenida a través de estos mecanismos no permitirá obtener información sobre cualquier alerta temprana.
</t>
    </r>
    <r>
      <rPr>
        <b/>
        <sz val="11"/>
        <color theme="1"/>
        <rFont val="Avenir Next LT Pro"/>
        <family val="2"/>
      </rPr>
      <t xml:space="preserve">2
</t>
    </r>
    <r>
      <rPr>
        <sz val="11"/>
        <color theme="1"/>
        <rFont val="Avenir Next LT Pro"/>
        <family val="2"/>
      </rPr>
      <t xml:space="preserve">• En el seguimiento propuesto se establecen mecanismos para la obtención oportuna de información,
• La información obtenida a través de estos mecanismos permitirá obtener información sobre cualquier alerta temprana,
• El seguimiento contempla alguna(s) de las siguientes cuatro fases: definición de indicadores, recolección de información de desempeño, reporte y difusión de información, y uso de información de desempeño.
</t>
    </r>
    <r>
      <rPr>
        <b/>
        <sz val="11"/>
        <color theme="1"/>
        <rFont val="Avenir Next LT Pro"/>
        <family val="2"/>
      </rPr>
      <t xml:space="preserve">3
</t>
    </r>
    <r>
      <rPr>
        <sz val="11"/>
        <color theme="1"/>
        <rFont val="Avenir Next LT Pro"/>
        <family val="2"/>
      </rPr>
      <t xml:space="preserve">• En el seguimiento propuesto se establecen mecanismos para la obtención oportuna de información,
• La información obtenida a través de estos mecanismos permitirá obtener información sobre cualquier alerta temprana,
• El seguimiento contempla las siguientes cuatro fases: definición de indicadores, recolección de información de desempeño, reporte y difusión de información, y uso de información de desempeño,
• El seguimiento no contempla todos los elementos relevantes en la gestión: procesos, insumos, actividades, cobertura y resultados.
</t>
    </r>
    <r>
      <rPr>
        <b/>
        <sz val="11"/>
        <color theme="1"/>
        <rFont val="Avenir Next LT Pro"/>
        <family val="2"/>
      </rPr>
      <t xml:space="preserve">4
</t>
    </r>
    <r>
      <rPr>
        <sz val="11"/>
        <color theme="1"/>
        <rFont val="Avenir Next LT Pro"/>
        <family val="2"/>
      </rPr>
      <t>• En el seguimiento propuesto se establecen mecanismos para la obtención oportuna de información,
• La información obtenida a través de estos mecanismos permitirá obtener información sobre cualquier alerta temprana,
• El seguimiento contempla las siguientes cuatro fases: definición de indicadores, recolección de información de desempeño, reporte y difusión de información, y uso de información de desempeño,
• El seguimiento contempla todos los elementos relevantes en la gestión: procesos, insumos, actividades, cobertura y resultados.</t>
    </r>
  </si>
  <si>
    <t>4. Eficacia</t>
  </si>
  <si>
    <t>4.1 ¿En qué medida el modelo de gestión permite alcanzar adecuadamente el resultado inmediato o propósito?</t>
  </si>
  <si>
    <r>
      <rPr>
        <b/>
        <sz val="11"/>
        <color theme="1"/>
        <rFont val="Avenir Next LT Pro"/>
        <family val="2"/>
      </rPr>
      <t>0</t>
    </r>
    <r>
      <rPr>
        <sz val="11"/>
        <color theme="1"/>
        <rFont val="Avenir Next LT Pro"/>
        <family val="2"/>
      </rPr>
      <t xml:space="preserve">
• No hay información que explique cómo el modelo de gestión permite alcanzar el resultado inmediato o este no cumple con todos los criterios correspondientes a la puntuación 1.
</t>
    </r>
    <r>
      <rPr>
        <b/>
        <sz val="11"/>
        <color theme="1"/>
        <rFont val="Avenir Next LT Pro"/>
        <family val="2"/>
      </rPr>
      <t>1</t>
    </r>
    <r>
      <rPr>
        <sz val="11"/>
        <color theme="1"/>
        <rFont val="Avenir Next LT Pro"/>
        <family val="2"/>
      </rPr>
      <t xml:space="preserve">
• El modelo de gestión permite alcanzar el resultado inmediato,
• No todos los productos son necesarios para el logro del resultado inmediato.
</t>
    </r>
    <r>
      <rPr>
        <b/>
        <sz val="11"/>
        <color theme="1"/>
        <rFont val="Avenir Next LT Pro"/>
        <family val="2"/>
      </rPr>
      <t xml:space="preserve">2
</t>
    </r>
    <r>
      <rPr>
        <sz val="11"/>
        <color theme="1"/>
        <rFont val="Avenir Next LT Pro"/>
        <family val="2"/>
      </rPr>
      <t xml:space="preserve">• El modelo de gestión permite alcanzar el resultado inmediato,
• Todos los productos son necesarios para el logro del resultado inmediato,
• El modelo de gestión no permite alcanzar el resultado inmediato en el plazo establecido.
</t>
    </r>
    <r>
      <rPr>
        <b/>
        <sz val="11"/>
        <color theme="1"/>
        <rFont val="Avenir Next LT Pro"/>
        <family val="2"/>
      </rPr>
      <t xml:space="preserve">3
</t>
    </r>
    <r>
      <rPr>
        <sz val="11"/>
        <color theme="1"/>
        <rFont val="Avenir Next LT Pro"/>
        <family val="2"/>
      </rPr>
      <t xml:space="preserve">• El modelo de gestión permite alcanzar el resultado inmediato,
• Todos los productos son necesarios para el logro del resultado inmediato,
• El modelo de gestión permite alcanzar el resultado inmediato en el plazo establecido,
• El resultado inmediato planteado no contempla los factores causales indirectos más importantes.
</t>
    </r>
    <r>
      <rPr>
        <b/>
        <sz val="11"/>
        <color theme="1"/>
        <rFont val="Avenir Next LT Pro"/>
        <family val="2"/>
      </rPr>
      <t xml:space="preserve">4
</t>
    </r>
    <r>
      <rPr>
        <sz val="11"/>
        <color theme="1"/>
        <rFont val="Avenir Next LT Pro"/>
        <family val="2"/>
      </rPr>
      <t>• El modelo de gestión permite alcanzar el resultado inmediato,
• Todos los productos son necesarios para el logro del resultado inmediato,
• El modelo de gestión permite alcanzar el resultado inmediato en el plazo establecido,
• El resultado inmediato planteado contempla los factores causales indirectos más importantes.</t>
    </r>
  </si>
  <si>
    <t>4.2 ¿Se garantiza el logro de los productos, a través del modelo de gestión propuesto?</t>
  </si>
  <si>
    <t>Efectivamente en el modelo de gestión compartido permite alcanzar todos los productos y en el tiempo determinado, solo observa que la parte existen información diferente de donde será entregado los lentes correctivos y los audífonos, así como que ocurre con el estudiante después de ser referido al centro de salud</t>
  </si>
  <si>
    <r>
      <rPr>
        <b/>
        <sz val="11"/>
        <color theme="1"/>
        <rFont val="Avenir Next LT Pro"/>
        <family val="2"/>
      </rPr>
      <t>0</t>
    </r>
    <r>
      <rPr>
        <sz val="11"/>
        <color theme="1"/>
        <rFont val="Avenir Next LT Pro"/>
        <family val="2"/>
      </rPr>
      <t xml:space="preserve">
• No hay información que explique cómo el modelo de gestión permite el logro al menos en uno de los productos o este no cumple con todos los criterios correspondientes a la puntuación 1.
</t>
    </r>
    <r>
      <rPr>
        <b/>
        <sz val="11"/>
        <color theme="1"/>
        <rFont val="Avenir Next LT Pro"/>
        <family val="2"/>
      </rPr>
      <t>1</t>
    </r>
    <r>
      <rPr>
        <sz val="11"/>
        <color theme="1"/>
        <rFont val="Avenir Next LT Pro"/>
        <family val="2"/>
      </rPr>
      <t xml:space="preserve">
• El modelo de gestión permite alcanzar al menos uno de los productos propuestos.
• El modelo de gestión no permite alcanzar el producto en el plazo establecido.
</t>
    </r>
    <r>
      <rPr>
        <b/>
        <sz val="11"/>
        <color theme="1"/>
        <rFont val="Avenir Next LT Pro"/>
        <family val="2"/>
      </rPr>
      <t xml:space="preserve">2
</t>
    </r>
    <r>
      <rPr>
        <sz val="11"/>
        <color theme="1"/>
        <rFont val="Avenir Next LT Pro"/>
        <family val="2"/>
      </rPr>
      <t xml:space="preserve">• El modelo de gestión permite alcanzar al menos uno de los productos propuestos.
• El modelo de gestión permite alcanzar el producto en el plazo establecido.
</t>
    </r>
    <r>
      <rPr>
        <b/>
        <sz val="11"/>
        <color theme="1"/>
        <rFont val="Avenir Next LT Pro"/>
        <family val="2"/>
      </rPr>
      <t xml:space="preserve">3
</t>
    </r>
    <r>
      <rPr>
        <sz val="11"/>
        <color theme="1"/>
        <rFont val="Avenir Next LT Pro"/>
        <family val="2"/>
      </rPr>
      <t xml:space="preserve">• El modelo de gestión permite alcanzar todos los productos propuestos,
• El modelo de gestión no permite alcanzar todos los productos en el plazo establecido.
</t>
    </r>
    <r>
      <rPr>
        <b/>
        <sz val="11"/>
        <color theme="1"/>
        <rFont val="Avenir Next LT Pro"/>
        <family val="2"/>
      </rPr>
      <t xml:space="preserve">4
</t>
    </r>
    <r>
      <rPr>
        <sz val="11"/>
        <color theme="1"/>
        <rFont val="Avenir Next LT Pro"/>
        <family val="2"/>
      </rPr>
      <t>• El modelo de gestión permite alcanzar todos los productos propuestos,
• El modelo de gestión permite alcanzar todos los productos en el plazo establecido.</t>
    </r>
  </si>
  <si>
    <t>4.3 ¿En qué medida las actividades programadas garantizan el logro de los productos en el plazo estimado?</t>
  </si>
  <si>
    <t>Las actividades programadas de los productos permiten el logro de dichos productos. Las actividades presupuestarias concuerdan con la información incluida en la caracterización de productos.</t>
  </si>
  <si>
    <r>
      <rPr>
        <b/>
        <sz val="11"/>
        <color theme="1"/>
        <rFont val="Avenir Next LT Pro"/>
        <family val="2"/>
      </rPr>
      <t>0</t>
    </r>
    <r>
      <rPr>
        <sz val="11"/>
        <color theme="1"/>
        <rFont val="Avenir Next LT Pro"/>
        <family val="2"/>
      </rPr>
      <t xml:space="preserve">
• Las actividades programadas no permiten el logro de al menos uno de los productos o este no cumple con todos los criterios correspondientes a la puntuación 1.
</t>
    </r>
    <r>
      <rPr>
        <b/>
        <sz val="11"/>
        <color theme="1"/>
        <rFont val="Avenir Next LT Pro"/>
        <family val="2"/>
      </rPr>
      <t>1</t>
    </r>
    <r>
      <rPr>
        <sz val="11"/>
        <color theme="1"/>
        <rFont val="Avenir Next LT Pro"/>
        <family val="2"/>
      </rPr>
      <t xml:space="preserve">
• Las actividades programadas permiten el logro de al menos uno de los productos.
</t>
    </r>
    <r>
      <rPr>
        <b/>
        <sz val="11"/>
        <color theme="1"/>
        <rFont val="Avenir Next LT Pro"/>
        <family val="2"/>
      </rPr>
      <t xml:space="preserve">2
</t>
    </r>
    <r>
      <rPr>
        <sz val="11"/>
        <color theme="1"/>
        <rFont val="Avenir Next LT Pro"/>
        <family val="2"/>
      </rPr>
      <t xml:space="preserve">• Las actividades programadas permiten el logro de todos los productos,
• No todas las actividades programadas son necesarias.
</t>
    </r>
    <r>
      <rPr>
        <b/>
        <sz val="11"/>
        <color theme="1"/>
        <rFont val="Avenir Next LT Pro"/>
        <family val="2"/>
      </rPr>
      <t xml:space="preserve">3
</t>
    </r>
    <r>
      <rPr>
        <sz val="11"/>
        <color theme="1"/>
        <rFont val="Avenir Next LT Pro"/>
        <family val="2"/>
      </rPr>
      <t xml:space="preserve">• Las actividades programadas permiten el logro de todos los productos,
• Las actividades programadas son necesarias,
• Las actividades programadas no permiten el logro de todos los productos en el plazo estimado.
</t>
    </r>
    <r>
      <rPr>
        <b/>
        <sz val="11"/>
        <color theme="1"/>
        <rFont val="Avenir Next LT Pro"/>
        <family val="2"/>
      </rPr>
      <t xml:space="preserve">4
</t>
    </r>
    <r>
      <rPr>
        <sz val="11"/>
        <color theme="1"/>
        <rFont val="Avenir Next LT Pro"/>
        <family val="2"/>
      </rPr>
      <t>• Las actividades programadas permiten el logro de todos los productos,
• Las actividades programadas son necesarias,
• Las actividades programadas permiten el logro de todos los productos en el plazo estimado.</t>
    </r>
  </si>
  <si>
    <t>4.4 ¿En qué medida los recursos humanos requeridos que implementarán el programa dan garantías de cumplimiento de los productos?</t>
  </si>
  <si>
    <t xml:space="preserve">Los recursos humanos costeados son suficientes para la implementación del programa.
</t>
  </si>
  <si>
    <r>
      <rPr>
        <b/>
        <sz val="11"/>
        <color theme="1"/>
        <rFont val="Avenir Next LT Pro"/>
        <family val="2"/>
      </rPr>
      <t>0</t>
    </r>
    <r>
      <rPr>
        <sz val="11"/>
        <color theme="1"/>
        <rFont val="Avenir Next LT Pro"/>
        <family val="2"/>
      </rPr>
      <t xml:space="preserve">
• No se establecen los recursos humanos requeridos para ninguno de los productos o este no cumple con todos los criterios correspondientes a la puntuación 1.
</t>
    </r>
    <r>
      <rPr>
        <b/>
        <sz val="11"/>
        <color theme="1"/>
        <rFont val="Avenir Next LT Pro"/>
        <family val="2"/>
      </rPr>
      <t>1</t>
    </r>
    <r>
      <rPr>
        <sz val="11"/>
        <color theme="1"/>
        <rFont val="Avenir Next LT Pro"/>
        <family val="2"/>
      </rPr>
      <t xml:space="preserve">
• El programa establece los recursos humanos para al menos uno de los productos.
</t>
    </r>
    <r>
      <rPr>
        <b/>
        <sz val="11"/>
        <color theme="1"/>
        <rFont val="Avenir Next LT Pro"/>
        <family val="2"/>
      </rPr>
      <t xml:space="preserve">2
</t>
    </r>
    <r>
      <rPr>
        <sz val="11"/>
        <color theme="1"/>
        <rFont val="Avenir Next LT Pro"/>
        <family val="2"/>
      </rPr>
      <t xml:space="preserve">• El programa establece los recursos humanos para todos los productos,
• Los recursos humanos requeridos no son los necesarios para al menos uno de los productos.
</t>
    </r>
    <r>
      <rPr>
        <b/>
        <sz val="11"/>
        <color theme="1"/>
        <rFont val="Avenir Next LT Pro"/>
        <family val="2"/>
      </rPr>
      <t xml:space="preserve">3
</t>
    </r>
    <r>
      <rPr>
        <sz val="11"/>
        <color theme="1"/>
        <rFont val="Avenir Next LT Pro"/>
        <family val="2"/>
      </rPr>
      <t xml:space="preserve">• El programa establece los recursos humanos para todos los productos,
• Los recursos humanos requeridos son los necesarios para cada uno de los productos,
• Las cantidades de recursos humanos requeridos no son las suficientes para el logro de cada uno de los productos en los plazos estimados.
</t>
    </r>
    <r>
      <rPr>
        <b/>
        <sz val="11"/>
        <color theme="1"/>
        <rFont val="Avenir Next LT Pro"/>
        <family val="2"/>
      </rPr>
      <t xml:space="preserve">4
</t>
    </r>
    <r>
      <rPr>
        <sz val="11"/>
        <color theme="1"/>
        <rFont val="Avenir Next LT Pro"/>
        <family val="2"/>
      </rPr>
      <t>• El programa establece los recursos humanos para todos los productos,
• Los recursos humanos requeridos son los necesarios para cada uno de los productos,
• Las cantidades de recursos humanos requeridos son las suficientes para el logro de cada uno de los productos en los plazos estimados.</t>
    </r>
  </si>
  <si>
    <t>4.5 ¿El seguimiento propuesto prevé mediciones que garanticen el logro de los productos y sus efectos en los beneficiarios?</t>
  </si>
  <si>
    <t xml:space="preserve">Cada resultado y cada producto presentan indicadores claros, medibles y alcanzables, los cuales contemplan a los beneficiarios y sus características. Adicionalmente el modelo de seguimiento establece que el mismo será periódico mensual con generación de informes anualizados. 
 </t>
  </si>
  <si>
    <r>
      <rPr>
        <b/>
        <sz val="11"/>
        <color theme="1"/>
        <rFont val="Avenir Next LT Pro"/>
        <family val="2"/>
      </rPr>
      <t>0</t>
    </r>
    <r>
      <rPr>
        <sz val="11"/>
        <color theme="1"/>
        <rFont val="Avenir Next LT Pro"/>
        <family val="2"/>
      </rPr>
      <t xml:space="preserve">
• La propuesta de seguimiento no contempla mediciones periódicas o este no cumple con todos los criterios correspondientes a la puntuación 1.
</t>
    </r>
    <r>
      <rPr>
        <b/>
        <sz val="11"/>
        <color theme="1"/>
        <rFont val="Avenir Next LT Pro"/>
        <family val="2"/>
      </rPr>
      <t>1</t>
    </r>
    <r>
      <rPr>
        <sz val="11"/>
        <color theme="1"/>
        <rFont val="Avenir Next LT Pro"/>
        <family val="2"/>
      </rPr>
      <t xml:space="preserve">
• La propuesta de seguimiento contempla mediciones periódicas,
• En la propuesta no se incluyen indicadores de seguimiento.
</t>
    </r>
    <r>
      <rPr>
        <b/>
        <sz val="11"/>
        <color theme="1"/>
        <rFont val="Avenir Next LT Pro"/>
        <family val="2"/>
      </rPr>
      <t xml:space="preserve">2
</t>
    </r>
    <r>
      <rPr>
        <sz val="11"/>
        <color theme="1"/>
        <rFont val="Avenir Next LT Pro"/>
        <family val="2"/>
      </rPr>
      <t xml:space="preserve">• La propuesta de seguimiento contempla mediciones periódicas,
• En la propuesta se incluyen indicadores de seguimiento,
• Los indicadores de seguimiento no son claros, medibles o específicos.
</t>
    </r>
    <r>
      <rPr>
        <b/>
        <sz val="11"/>
        <color theme="1"/>
        <rFont val="Avenir Next LT Pro"/>
        <family val="2"/>
      </rPr>
      <t xml:space="preserve">3
</t>
    </r>
    <r>
      <rPr>
        <sz val="11"/>
        <color theme="1"/>
        <rFont val="Avenir Next LT Pro"/>
        <family val="2"/>
      </rPr>
      <t xml:space="preserve">• La propuesta de seguimiento contempla mediciones periódicas,
• En la propuesta se incluyen indicadores de seguimiento,
• Los indicadores de seguimiento son claros, medibles y específicos,
• Los indicadores permiten medir el logro de los productos, pero no sus efectos en los beneficiarios.
</t>
    </r>
    <r>
      <rPr>
        <b/>
        <sz val="11"/>
        <color theme="1"/>
        <rFont val="Avenir Next LT Pro"/>
        <family val="2"/>
      </rPr>
      <t xml:space="preserve">4
</t>
    </r>
    <r>
      <rPr>
        <sz val="11"/>
        <color theme="1"/>
        <rFont val="Avenir Next LT Pro"/>
        <family val="2"/>
      </rPr>
      <t>• La propuesta de seguimiento contempla mediciones periódicas,
• En la propuesta se incluyen indicadores de seguimiento,
• Los indicadores de seguimiento son claros, medibles y específicos,
• Los indicadores permiten medir el logro de los productos y sus efectos en los beneficiarios.</t>
    </r>
  </si>
  <si>
    <t>5. Sostenibilidad</t>
  </si>
  <si>
    <t>5.1 ¿Las características del producto o servicio que el programa pretende otorgar junto con las condiciones externas (supuestos) permiten prever una duración prolongada del resultado inmediato o propósito y el resultado final o finalidad del programa?</t>
  </si>
  <si>
    <r>
      <rPr>
        <sz val="11"/>
        <color rgb="FF000000"/>
        <rFont val="Avenir Next LT Pro"/>
        <family val="2"/>
      </rPr>
      <t xml:space="preserve"> Las características de los productos junto con las condiciones externas permiten prever la duración prolongada del resultado final del programa. A continuación, se detallan los productos y las condiciones externas. 
1.Comunidad educativa y asociados intervenidos nutricionalmente
• Contar con el técnico de educación nutricional asignado al Centro Educativo.
• Espacio adecuado en los Centros Educativos para poder realizar dicha actividad.
• El Centro Educativo tiene un suplidor de alimentos del PAE asignado.
• La cocina del suplidor debe estar equipada según los lineamientos establecidos por el INABIE.
2.Estudiantes con diagnóstico de déficit auditivo y/o visual reciben dispositivos
• Referimientos de los estudiantes evaluados con necesidad de dispositivos auditivos y lentes. 
• Contar con los insumos para realizar una adaptación apropiada de los auxiliares auditivos y lentes.
• Colaboración y apoyo de los padres para asegurar la asistencia del estudiante y colaborar en el seguimiento de las recomendaciones médicas y terapéuticas para mejorar el déficit auditivo y/o visual del estudiante.
3.Estudiantes reciben servicios de salud individual en el ámbito escolar y en la Red de Servicios de Salud
• Contar con los insumos para realizar las intervenciones odontológicas.
• Colaboración y apoyo de los padres para asegurar la asistencia del estudiante y colaborar en el seguimiento de las recomendaciones médicas dadas.
• Contar con las pruebas psicométricas.
• Espacios hábiles para realizar la prueba psicométrica.
• Contar con los medicamentos..
• Disponibilidad del personal suficiente para realizar las terapias.
• Contar con los insumos para realizar los tamizajes de toma de agudeza visual.
• Hospitales identificados están ubicados estratégicamente para que sean accesibles tanto para los estudiantes como para sus familias, minimizando la necesidad de desplazamientos largos.
• Hospitales dotados de personal e insumos suficientes.
• Contar con los insumos para realizar la toma de medidas antropométricas.
• Contar con los alimentos terapéuticos y/o micronutrientes.
4.Comunidad educativa recibe servicios de salud colectiva en el ámbito escolar
• Contar con los insumos para realizar las distintas acciones de promoción y prevención.
• Contar con personal técnico capacitado suficiente para la cobertura de las acciones de salud colectiva.
• Colaboración y apoyo de los docentes y padres para asegurar la asistencia del estudiante y de ellos a las actividades de promoción y prevención.
</t>
    </r>
    <r>
      <rPr>
        <b/>
        <sz val="11"/>
        <color rgb="FF000000"/>
        <rFont val="Avenir Next LT Pro"/>
        <family val="2"/>
      </rPr>
      <t>Observación:</t>
    </r>
    <r>
      <rPr>
        <sz val="11"/>
        <color rgb="FF000000"/>
        <rFont val="Avenir Next LT Pro"/>
        <family val="2"/>
      </rPr>
      <t xml:space="preserve"> No sé con evidencia nacional o internacional de la durabilidad de los resultados propuestos que se pretende entregar.
</t>
    </r>
  </si>
  <si>
    <r>
      <rPr>
        <b/>
        <sz val="11"/>
        <color theme="1"/>
        <rFont val="Avenir Next LT Pro"/>
        <family val="2"/>
      </rPr>
      <t>0</t>
    </r>
    <r>
      <rPr>
        <sz val="11"/>
        <color theme="1"/>
        <rFont val="Avenir Next LT Pro"/>
        <family val="2"/>
      </rPr>
      <t xml:space="preserve">
• No hay información que explique cómo las características del producto o servicio permiten prever una ejecución prolongada en el tiempo y que se mantengan los resultados o finalidad del programa o este no cumple con todos los criterios correspondientes a la puntuación 1.
</t>
    </r>
    <r>
      <rPr>
        <b/>
        <sz val="11"/>
        <color theme="1"/>
        <rFont val="Avenir Next LT Pro"/>
        <family val="2"/>
      </rPr>
      <t>1</t>
    </r>
    <r>
      <rPr>
        <sz val="11"/>
        <color theme="1"/>
        <rFont val="Avenir Next LT Pro"/>
        <family val="2"/>
      </rPr>
      <t xml:space="preserve">
• Las características del producto o servicio permiten prever una ejecución prolongada en el tiempo y que se mantengan los resultados o finalidad del programa,
• Las condiciones externas no permiten la duración prolongada del resultado intermedio y final.
</t>
    </r>
    <r>
      <rPr>
        <b/>
        <sz val="11"/>
        <color theme="1"/>
        <rFont val="Avenir Next LT Pro"/>
        <family val="2"/>
      </rPr>
      <t xml:space="preserve">2
</t>
    </r>
    <r>
      <rPr>
        <sz val="11"/>
        <color theme="1"/>
        <rFont val="Avenir Next LT Pro"/>
        <family val="2"/>
      </rPr>
      <t xml:space="preserve">• Las características del producto o servicio permiten prever una ejecución prolongada en el tiempo y que se mantengan los resultados o finalidad del programa,
• Las condiciones externas permiten la duración prolongada del resultado intermedio y final,
• La duración prevista para los resultados o finalidad es a mediano plazo.
</t>
    </r>
    <r>
      <rPr>
        <b/>
        <sz val="11"/>
        <color theme="1"/>
        <rFont val="Avenir Next LT Pro"/>
        <family val="2"/>
      </rPr>
      <t xml:space="preserve">3
</t>
    </r>
    <r>
      <rPr>
        <sz val="11"/>
        <color theme="1"/>
        <rFont val="Avenir Next LT Pro"/>
        <family val="2"/>
      </rPr>
      <t xml:space="preserve">• Las características del producto o servicio permiten prever una ejecución prolongada en el tiempo y que se mantengan los resultados o finalidad del programa,
• Las condiciones externas permiten la duración prolongada del resultado intermedio y final,
• La duración prevista para los resultados o finalidad es a largo plazo.
</t>
    </r>
    <r>
      <rPr>
        <b/>
        <sz val="11"/>
        <color theme="1"/>
        <rFont val="Avenir Next LT Pro"/>
        <family val="2"/>
      </rPr>
      <t xml:space="preserve">4
</t>
    </r>
    <r>
      <rPr>
        <sz val="11"/>
        <color theme="1"/>
        <rFont val="Avenir Next LT Pro"/>
        <family val="2"/>
      </rPr>
      <t>• Las características del producto o servicio permiten prever una ejecución prolongada en el tiempo y que se mantengan los resultados o finalidad del programa,
• Las condiciones externas permiten la duración prolongada de los resultados o finalidad,
• La duración prevista para los resultados o finalidad es a largo plazo,
• Existe evidencia nacional o internacional de la durabilidad de los resultados o finalidad que se pretende lograr bajo los productos o servicios a entregar.</t>
    </r>
  </si>
  <si>
    <t>5.2 ¿El nivel de participación de los beneficiarios le da sostenibilidad al programa?</t>
  </si>
  <si>
    <r>
      <rPr>
        <b/>
        <sz val="11"/>
        <color theme="1"/>
        <rFont val="Avenir Next LT Pro"/>
        <family val="2"/>
      </rPr>
      <t>0</t>
    </r>
    <r>
      <rPr>
        <sz val="11"/>
        <color theme="1"/>
        <rFont val="Avenir Next LT Pro"/>
        <family val="2"/>
      </rPr>
      <t xml:space="preserve">
• No hay información sobre el nivel de participación de los beneficiarios o este no cumple con todos los criterios correspondientes a la puntuación 1.
</t>
    </r>
    <r>
      <rPr>
        <b/>
        <sz val="11"/>
        <color theme="1"/>
        <rFont val="Avenir Next LT Pro"/>
        <family val="2"/>
      </rPr>
      <t>1</t>
    </r>
    <r>
      <rPr>
        <sz val="11"/>
        <color theme="1"/>
        <rFont val="Avenir Next LT Pro"/>
        <family val="2"/>
      </rPr>
      <t xml:space="preserve">
• Los beneficiarios comprenden la mayor parte de la población afectada u objetivo por el problema que se quiere resolver.
</t>
    </r>
    <r>
      <rPr>
        <b/>
        <sz val="11"/>
        <color theme="1"/>
        <rFont val="Avenir Next LT Pro"/>
        <family val="2"/>
      </rPr>
      <t xml:space="preserve">2
</t>
    </r>
    <r>
      <rPr>
        <sz val="11"/>
        <color theme="1"/>
        <rFont val="Avenir Next LT Pro"/>
        <family val="2"/>
      </rPr>
      <t xml:space="preserve">• Los beneficiarios comprenden la mayor parte de la población afectada u objetivo por el problema que se quiere resolver,
• Se prevé que el nivel de cobertura  de los beneficiarios sea alto sólo en el corto plazo.
</t>
    </r>
    <r>
      <rPr>
        <b/>
        <sz val="11"/>
        <color theme="1"/>
        <rFont val="Avenir Next LT Pro"/>
        <family val="2"/>
      </rPr>
      <t xml:space="preserve">3
</t>
    </r>
    <r>
      <rPr>
        <sz val="11"/>
        <color theme="1"/>
        <rFont val="Avenir Next LT Pro"/>
        <family val="2"/>
      </rPr>
      <t xml:space="preserve">• Los beneficiarios comprenden la mayor parte de la población afectada u objetivo por el problema que se quiere resolver,
• Se prevé que el nivel de cobertura de los beneficiarios sea alto sólo en el mediano plazo.
</t>
    </r>
    <r>
      <rPr>
        <b/>
        <sz val="11"/>
        <color theme="1"/>
        <rFont val="Avenir Next LT Pro"/>
        <family val="2"/>
      </rPr>
      <t xml:space="preserve">4
</t>
    </r>
    <r>
      <rPr>
        <sz val="11"/>
        <color theme="1"/>
        <rFont val="Avenir Next LT Pro"/>
        <family val="2"/>
      </rPr>
      <t>• Los beneficiarios comprenden la mayor parte de la población afectada u objetivo por el problema que se quiere resolver,
• Se prevé que el nivel de cobertura de los beneficiarios sea alto en el largo plazo.</t>
    </r>
  </si>
  <si>
    <t>5.3 ¿La institucionalidad pública en que se ofrece el programa favorece la mantención de beneficios en aquellas personas o familias que egresan del programa?</t>
  </si>
  <si>
    <t>La institucionalidad pública en la que se ofrece el programa se caracteriza por su permanencia y uniformidad en la ejecución de funciones. Sin embargo, la estructura del programa no asegura la continuidad de los beneficios para la mayoría de las personas o familias que egresan del programa, dado que éste se llevará a cabo en centros diferentes cada año y no especifica la provisión continua de servicios a los beneficiarios después del año escolar inicial y en años sucesivos.</t>
  </si>
  <si>
    <r>
      <rPr>
        <b/>
        <sz val="11"/>
        <color theme="1"/>
        <rFont val="Avenir Next LT Pro"/>
        <family val="2"/>
      </rPr>
      <t>0</t>
    </r>
    <r>
      <rPr>
        <sz val="11"/>
        <color theme="1"/>
        <rFont val="Avenir Next LT Pro"/>
        <family val="2"/>
      </rPr>
      <t xml:space="preserve">
• No hay información sobre el marco de institucionalidad pública en que se ofrece el programa o este no cumple con todos los criterios correspondientes a la puntuación.
</t>
    </r>
    <r>
      <rPr>
        <b/>
        <sz val="11"/>
        <color theme="1"/>
        <rFont val="Avenir Next LT Pro"/>
        <family val="2"/>
      </rPr>
      <t>1</t>
    </r>
    <r>
      <rPr>
        <sz val="11"/>
        <color theme="1"/>
        <rFont val="Avenir Next LT Pro"/>
        <family val="2"/>
      </rPr>
      <t xml:space="preserve">
• El programa se ofrece bajo una institucionalidad pública estable</t>
    </r>
    <r>
      <rPr>
        <b/>
        <i/>
        <vertAlign val="superscript"/>
        <sz val="11"/>
        <color theme="1"/>
        <rFont val="Avenir Next LT Pro"/>
        <family val="2"/>
      </rPr>
      <t>a</t>
    </r>
    <r>
      <rPr>
        <sz val="11"/>
        <color theme="1"/>
        <rFont val="Avenir Next LT Pro"/>
        <family val="2"/>
      </rPr>
      <t xml:space="preserve">.
</t>
    </r>
    <r>
      <rPr>
        <b/>
        <sz val="11"/>
        <color theme="1"/>
        <rFont val="Avenir Next LT Pro"/>
        <family val="2"/>
      </rPr>
      <t xml:space="preserve">2
</t>
    </r>
    <r>
      <rPr>
        <sz val="11"/>
        <color theme="1"/>
        <rFont val="Avenir Next LT Pro"/>
        <family val="2"/>
      </rPr>
      <t xml:space="preserve">• El programa se ofrece bajo una institucionalidad pública estable,
• La institucionalidad en que se ofrece el programa permite la provisión de beneficios a todas las personas o familias que ingresan al programa.
</t>
    </r>
    <r>
      <rPr>
        <b/>
        <sz val="11"/>
        <color theme="1"/>
        <rFont val="Avenir Next LT Pro"/>
        <family val="2"/>
      </rPr>
      <t xml:space="preserve">3
</t>
    </r>
    <r>
      <rPr>
        <sz val="11"/>
        <color theme="1"/>
        <rFont val="Avenir Next LT Pro"/>
        <family val="2"/>
      </rPr>
      <t xml:space="preserve">• El programa se ofrece bajo una institucionalidad pública estable,
• La institucionalidad en que se ofrece el programa permite la provisión de beneficios a todas las personas o familias que ingresan al programa,
• La institucionalidad en que se ofrece el programa permite la mantención de beneficios a la mayor parte de las personas o familias que egresan del programa.
</t>
    </r>
    <r>
      <rPr>
        <b/>
        <sz val="11"/>
        <color theme="1"/>
        <rFont val="Avenir Next LT Pro"/>
        <family val="2"/>
      </rPr>
      <t xml:space="preserve">4
</t>
    </r>
    <r>
      <rPr>
        <sz val="11"/>
        <color theme="1"/>
        <rFont val="Avenir Next LT Pro"/>
        <family val="2"/>
      </rPr>
      <t xml:space="preserve">• El programa se ofrece bajo una institucionalidad pública estable,
• La institucionalidad en que se ofrece el programa permite la provisión de beneficios a todas las personas o familias que ingresan al programa,
• La institucionalidad en que se ofrece el programa permite la mantención de beneficios a todas las personas o familias que egresan del programa.
</t>
    </r>
    <r>
      <rPr>
        <b/>
        <i/>
        <sz val="11"/>
        <color theme="1"/>
        <rFont val="Avenir Next LT Pro"/>
        <family val="2"/>
      </rPr>
      <t>a</t>
    </r>
    <r>
      <rPr>
        <sz val="11"/>
        <color theme="1"/>
        <rFont val="Avenir Next LT Pro"/>
        <family val="2"/>
      </rPr>
      <t>. La estabilidad de la institucionalidad pública se refiere a que esta sea caracterizada por la permanencia y uniformidad en la ejecución de sus funciones.</t>
    </r>
  </si>
  <si>
    <t>6. Evaluabilidad</t>
  </si>
  <si>
    <t>6.1 ¿La claridad con que han sido expuestos los resultados esperados facilitará la evaluación futura del programa?</t>
  </si>
  <si>
    <r>
      <rPr>
        <sz val="11"/>
        <color rgb="FF000000"/>
        <rFont val="Avenir Next LT Pro"/>
        <family val="2"/>
      </rPr>
      <t xml:space="preserve">Todos los resultados del programa permiten una evaluación futura debido a los indicadores establecidos, así como al seguimiento y las herramientas propuestas, que facilitarán la evaluación periódica de los avances del programa.
</t>
    </r>
    <r>
      <rPr>
        <b/>
        <sz val="11"/>
        <color rgb="FF000000"/>
        <rFont val="Avenir Next LT Pro"/>
        <family val="2"/>
      </rPr>
      <t xml:space="preserve">Resultados: 
</t>
    </r>
    <r>
      <rPr>
        <sz val="11"/>
        <color rgb="FF000000"/>
        <rFont val="Avenir Next LT Pro"/>
        <family val="2"/>
      </rPr>
      <t xml:space="preserve">Mejorar el rendimiento escolar en los estudiantes del sector público tratados.
Aumentar la rehabilitación visual en los estudiantes del sector público.
Aumentar la rehabilitación auditiva en los estudiantes del sector público.
Mejorar el estado nutricional en los estudiantes del sector público con bajo peso.
Mejorar las condiciones de salud mental de los estudiantes del sector público diagnosticados con algún trastorno de salud mental.
</t>
    </r>
  </si>
  <si>
    <r>
      <rPr>
        <b/>
        <sz val="11"/>
        <color theme="1"/>
        <rFont val="Avenir Next LT Pro"/>
        <family val="2"/>
      </rPr>
      <t>0</t>
    </r>
    <r>
      <rPr>
        <sz val="11"/>
        <color theme="1"/>
        <rFont val="Avenir Next LT Pro"/>
        <family val="2"/>
      </rPr>
      <t xml:space="preserve">
• El programa no cuenta con resultados esperados o este no cumple con todos los criterios correspondientes a la puntuación 1.
</t>
    </r>
    <r>
      <rPr>
        <b/>
        <sz val="11"/>
        <color theme="1"/>
        <rFont val="Avenir Next LT Pro"/>
        <family val="2"/>
      </rPr>
      <t>1</t>
    </r>
    <r>
      <rPr>
        <sz val="11"/>
        <color theme="1"/>
        <rFont val="Avenir Next LT Pro"/>
        <family val="2"/>
      </rPr>
      <t xml:space="preserve">
• Al menos uno de los resultados esperados es expuesto de forma clara.
</t>
    </r>
    <r>
      <rPr>
        <b/>
        <sz val="11"/>
        <color theme="1"/>
        <rFont val="Avenir Next LT Pro"/>
        <family val="2"/>
      </rPr>
      <t xml:space="preserve">2
</t>
    </r>
    <r>
      <rPr>
        <sz val="11"/>
        <color theme="1"/>
        <rFont val="Avenir Next LT Pro"/>
        <family val="2"/>
      </rPr>
      <t xml:space="preserve">• Todos los resultados esperados son expuestos de forma clara.
</t>
    </r>
    <r>
      <rPr>
        <b/>
        <sz val="11"/>
        <color theme="1"/>
        <rFont val="Avenir Next LT Pro"/>
        <family val="2"/>
      </rPr>
      <t xml:space="preserve">3
</t>
    </r>
    <r>
      <rPr>
        <sz val="11"/>
        <color theme="1"/>
        <rFont val="Avenir Next LT Pro"/>
        <family val="2"/>
      </rPr>
      <t xml:space="preserve">• Todos los resultados esperados son expuestos de forma clara,
• No todos los resultados esperados son específicos, medibles, alcanzables, relevantes y temporales.
</t>
    </r>
    <r>
      <rPr>
        <b/>
        <sz val="11"/>
        <color theme="1"/>
        <rFont val="Avenir Next LT Pro"/>
        <family val="2"/>
      </rPr>
      <t xml:space="preserve">4
</t>
    </r>
    <r>
      <rPr>
        <sz val="11"/>
        <color theme="1"/>
        <rFont val="Avenir Next LT Pro"/>
        <family val="2"/>
      </rPr>
      <t>• Todos los resultados esperados son expuestos de forma clara,
• Todos los resultados esperados son específicos, medibles, alcanzables, relevantes y temporales.</t>
    </r>
  </si>
  <si>
    <t>6.2 ¿La operacionalización de los productos facilitará el monitoreo del programa (calidad de los indicadores y validez de las metas)?</t>
  </si>
  <si>
    <t xml:space="preserve">
Todos los productos del programa cuentan con indicadores y metas que facilitan su monitoreo. Asimismo, cada producto incluye indicadores con metas que serán evaluados anualmente, con el objetivo de observar la evolución del desempeño escolar tras las intervenciones.</t>
  </si>
  <si>
    <r>
      <rPr>
        <b/>
        <sz val="11"/>
        <color theme="1"/>
        <rFont val="Avenir Next LT Pro"/>
        <family val="2"/>
      </rPr>
      <t>0</t>
    </r>
    <r>
      <rPr>
        <sz val="11"/>
        <color theme="1"/>
        <rFont val="Avenir Next LT Pro"/>
        <family val="2"/>
      </rPr>
      <t xml:space="preserve">
• El programa no cuenta con indicadores y metas que permitan la operacionalización y monitoreo de los productos o este no cumple con todos los criterios correspondientes a la puntuación 1.
</t>
    </r>
    <r>
      <rPr>
        <b/>
        <sz val="11"/>
        <color theme="1"/>
        <rFont val="Avenir Next LT Pro"/>
        <family val="2"/>
      </rPr>
      <t>1</t>
    </r>
    <r>
      <rPr>
        <sz val="11"/>
        <color theme="1"/>
        <rFont val="Avenir Next LT Pro"/>
        <family val="2"/>
      </rPr>
      <t xml:space="preserve">
• La operacionalización de al menos uno de los productos permite el monitoreo del programa.
</t>
    </r>
    <r>
      <rPr>
        <b/>
        <sz val="11"/>
        <color theme="1"/>
        <rFont val="Avenir Next LT Pro"/>
        <family val="2"/>
      </rPr>
      <t xml:space="preserve">2
</t>
    </r>
    <r>
      <rPr>
        <sz val="11"/>
        <color theme="1"/>
        <rFont val="Avenir Next LT Pro"/>
        <family val="2"/>
      </rPr>
      <t xml:space="preserve">• La operacionalización de todos de los productos permite el monitoreo del programa, pero no de forma sencilla.
</t>
    </r>
    <r>
      <rPr>
        <b/>
        <sz val="11"/>
        <color theme="1"/>
        <rFont val="Avenir Next LT Pro"/>
        <family val="2"/>
      </rPr>
      <t xml:space="preserve">3
</t>
    </r>
    <r>
      <rPr>
        <sz val="11"/>
        <color theme="1"/>
        <rFont val="Avenir Next LT Pro"/>
        <family val="2"/>
      </rPr>
      <t xml:space="preserve">• La operacionalización de todos los productos permite monitorear el programa de forma sencilla,
• No todos los indicadores y metas establecidas pueden ser monitoreados con facilidad.
</t>
    </r>
    <r>
      <rPr>
        <b/>
        <sz val="11"/>
        <color theme="1"/>
        <rFont val="Avenir Next LT Pro"/>
        <family val="2"/>
      </rPr>
      <t xml:space="preserve">4
</t>
    </r>
    <r>
      <rPr>
        <sz val="11"/>
        <color theme="1"/>
        <rFont val="Avenir Next LT Pro"/>
        <family val="2"/>
      </rPr>
      <t>• La operacionalización de todos los productos permite monitorear el programa de forma sencilla,
• Todos los indicadores y metas establecidas pueden ser monitoreados con facilidad.</t>
    </r>
  </si>
  <si>
    <t>6.3 ¿El sistema de seguimiento propuesto es adaptado a los resultados esperados del programa y perfil de los beneficiarios?</t>
  </si>
  <si>
    <t>El seguimiento propuesto está diseñado para adaptarse a los resultados que el programa busca alcanzar y al perfil de sus beneficiarios. Este seguimiento se realizará través de herramientas que permitirán recopilar la información necesaria para cada evaluación anual.</t>
  </si>
  <si>
    <r>
      <rPr>
        <b/>
        <sz val="11"/>
        <color theme="1"/>
        <rFont val="Avenir Next LT Pro"/>
        <family val="2"/>
      </rPr>
      <t>0</t>
    </r>
    <r>
      <rPr>
        <sz val="11"/>
        <color theme="1"/>
        <rFont val="Avenir Next LT Pro"/>
        <family val="2"/>
      </rPr>
      <t xml:space="preserve">
• No hay información sobre la adecuación del sistema de seguimiento a los resultados esperados del programa y el perfil de los beneficiarios o este no cumple con todos los criterios correspondientes a la puntuación 1.
</t>
    </r>
    <r>
      <rPr>
        <b/>
        <sz val="11"/>
        <color theme="1"/>
        <rFont val="Avenir Next LT Pro"/>
        <family val="2"/>
      </rPr>
      <t>1</t>
    </r>
    <r>
      <rPr>
        <sz val="11"/>
        <color theme="1"/>
        <rFont val="Avenir Next LT Pro"/>
        <family val="2"/>
      </rPr>
      <t xml:space="preserve">
• El sistema de seguimiento propuesto no se adapta a los resultados esperados del programa ni al perfil de los beneficiarios.
</t>
    </r>
    <r>
      <rPr>
        <b/>
        <sz val="11"/>
        <color theme="1"/>
        <rFont val="Avenir Next LT Pro"/>
        <family val="2"/>
      </rPr>
      <t xml:space="preserve">2
</t>
    </r>
    <r>
      <rPr>
        <sz val="11"/>
        <color theme="1"/>
        <rFont val="Avenir Next LT Pro"/>
        <family val="2"/>
      </rPr>
      <t xml:space="preserve">• El sistema de seguimiento propuesto se adapta a los resultados esperados del programa o al perfil de los beneficiarios, pero no a ambos.
</t>
    </r>
    <r>
      <rPr>
        <b/>
        <sz val="11"/>
        <color theme="1"/>
        <rFont val="Avenir Next LT Pro"/>
        <family val="2"/>
      </rPr>
      <t xml:space="preserve">3
</t>
    </r>
    <r>
      <rPr>
        <sz val="11"/>
        <color theme="1"/>
        <rFont val="Avenir Next LT Pro"/>
        <family val="2"/>
      </rPr>
      <t xml:space="preserve">• El sistema de seguimiento propuesto se adapta a los resultados esperados del programa y al perfil de los beneficiarios,
• El seguimiento no puede ser realizado con facilidad.
</t>
    </r>
    <r>
      <rPr>
        <b/>
        <sz val="11"/>
        <color theme="1"/>
        <rFont val="Avenir Next LT Pro"/>
        <family val="2"/>
      </rPr>
      <t xml:space="preserve">4
</t>
    </r>
    <r>
      <rPr>
        <sz val="11"/>
        <color theme="1"/>
        <rFont val="Avenir Next LT Pro"/>
        <family val="2"/>
      </rPr>
      <t>• El sistema de seguimiento propuesto se adapta a los resultados esperados del programa y al perfil de los beneficiarios,
• El seguimiento puede ser realizado con facilidad.</t>
    </r>
  </si>
  <si>
    <t>6.4 ¿Se presentan fichas técnicas de los indicadores definidos para el programa, donde se especifica nombre, descripción, método de cálculo, periodicidad de medición, línea de base, metas, sentido de la medición (ascendente o descendente), entre otros?</t>
  </si>
  <si>
    <t xml:space="preserve">Todos los indicadores cuenta con fichas técnicas y el contenido de las fichas ha sido completado según los estándares. </t>
  </si>
  <si>
    <r>
      <rPr>
        <b/>
        <sz val="11"/>
        <color theme="1"/>
        <rFont val="Avenir Next LT Pro"/>
        <family val="2"/>
      </rPr>
      <t>0</t>
    </r>
    <r>
      <rPr>
        <sz val="11"/>
        <color theme="1"/>
        <rFont val="Avenir Next LT Pro"/>
        <family val="2"/>
      </rPr>
      <t xml:space="preserve">
• El programa no cuenta con fichas técnicas para todos sus indicadores o este no cumple con todos los criterios correspondientes a la puntuación 1.
</t>
    </r>
    <r>
      <rPr>
        <b/>
        <sz val="11"/>
        <color theme="1"/>
        <rFont val="Avenir Next LT Pro"/>
        <family val="2"/>
      </rPr>
      <t>1</t>
    </r>
    <r>
      <rPr>
        <sz val="11"/>
        <color theme="1"/>
        <rFont val="Avenir Next LT Pro"/>
        <family val="2"/>
      </rPr>
      <t xml:space="preserve">
• Todos los indicadores del programa cuentan con fichas técnicas,
• Del 0 al 49% de las fichas técnicas contienen todas las características establecidas.
</t>
    </r>
    <r>
      <rPr>
        <b/>
        <sz val="11"/>
        <color theme="1"/>
        <rFont val="Avenir Next LT Pro"/>
        <family val="2"/>
      </rPr>
      <t xml:space="preserve">2
</t>
    </r>
    <r>
      <rPr>
        <sz val="11"/>
        <color theme="1"/>
        <rFont val="Avenir Next LT Pro"/>
        <family val="2"/>
      </rPr>
      <t xml:space="preserve">• Todos los indicadores del programa cuentan con fichas técnicas,
• Del 50 al 69% de las fichas técnicas contienen todas las características establecidas,
• El contenido de las fichas no ha sido completado según los estándares de calidad especificados.
</t>
    </r>
    <r>
      <rPr>
        <b/>
        <sz val="11"/>
        <color theme="1"/>
        <rFont val="Avenir Next LT Pro"/>
        <family val="2"/>
      </rPr>
      <t xml:space="preserve">3
</t>
    </r>
    <r>
      <rPr>
        <sz val="11"/>
        <color theme="1"/>
        <rFont val="Avenir Next LT Pro"/>
        <family val="2"/>
      </rPr>
      <t xml:space="preserve">• Todos los indicadores del programa cuentan con fichas técnicas,
• Del 70 al 84% de las fichas técnicas contienen todas las características establecidas,
• El contenido de las fichas no ha sido completado según los estándares de calidad especificados.
</t>
    </r>
    <r>
      <rPr>
        <b/>
        <sz val="11"/>
        <color theme="1"/>
        <rFont val="Avenir Next LT Pro"/>
        <family val="2"/>
      </rPr>
      <t xml:space="preserve">4
</t>
    </r>
    <r>
      <rPr>
        <sz val="11"/>
        <color theme="1"/>
        <rFont val="Avenir Next LT Pro"/>
        <family val="2"/>
      </rPr>
      <t>• Todos los indicadores del programa cuentan con fichas técnicas,
• Del 85 al 100% de las fichas técnicas contienen todas las características establecidas,
• El contenido de las fichas ha sido completado según los estándares de calidad especificados.</t>
    </r>
  </si>
  <si>
    <t>6.5 ¿Las metas establecidas para los indicadores son factibles de alcanzar, considerando los plazos y recursos humanos y financieros con que cuenta el programa?</t>
  </si>
  <si>
    <r>
      <rPr>
        <b/>
        <sz val="11"/>
        <color theme="1"/>
        <rFont val="Avenir Next LT Pro"/>
        <family val="2"/>
      </rPr>
      <t>0</t>
    </r>
    <r>
      <rPr>
        <sz val="11"/>
        <color theme="1"/>
        <rFont val="Avenir Next LT Pro"/>
        <family val="2"/>
      </rPr>
      <t xml:space="preserve">
• No existen metas establecidas para cada uno de los indicadores del programa o este no cumple con todos los criterios correspondientes a la puntuación 1.
</t>
    </r>
    <r>
      <rPr>
        <b/>
        <sz val="11"/>
        <color theme="1"/>
        <rFont val="Avenir Next LT Pro"/>
        <family val="2"/>
      </rPr>
      <t>1</t>
    </r>
    <r>
      <rPr>
        <sz val="11"/>
        <color theme="1"/>
        <rFont val="Avenir Next LT Pro"/>
        <family val="2"/>
      </rPr>
      <t xml:space="preserve">
• Todos los indicadores del programa cuentan con metas establecidas,
• Del 0 al 49% de las metas de los indicadores del programa son factibles de alcanzar, considerando los plazos y recursos humanos y financieros.
</t>
    </r>
    <r>
      <rPr>
        <b/>
        <sz val="11"/>
        <color theme="1"/>
        <rFont val="Avenir Next LT Pro"/>
        <family val="2"/>
      </rPr>
      <t xml:space="preserve">2
</t>
    </r>
    <r>
      <rPr>
        <sz val="11"/>
        <color theme="1"/>
        <rFont val="Avenir Next LT Pro"/>
        <family val="2"/>
      </rPr>
      <t xml:space="preserve">• Todos los indicadores del programa cuentan con metas establecidas,
• Del 50 al 69% de las metas de los indicadores del programa son factibles de alcanzar, considerando los plazos y recursos humanos y financieros.
</t>
    </r>
    <r>
      <rPr>
        <b/>
        <sz val="11"/>
        <color theme="1"/>
        <rFont val="Avenir Next LT Pro"/>
        <family val="2"/>
      </rPr>
      <t xml:space="preserve">3
</t>
    </r>
    <r>
      <rPr>
        <sz val="11"/>
        <color theme="1"/>
        <rFont val="Avenir Next LT Pro"/>
        <family val="2"/>
      </rPr>
      <t xml:space="preserve">• Todos los indicadores del programa cuentan con metas establecidas,
• Del 70 al 84% de las metas de los indicadores del programa son factibles de alcanzar, considerando los plazos y recursos humanos y financieros.
</t>
    </r>
    <r>
      <rPr>
        <b/>
        <sz val="11"/>
        <color theme="1"/>
        <rFont val="Avenir Next LT Pro"/>
        <family val="2"/>
      </rPr>
      <t xml:space="preserve">4
</t>
    </r>
    <r>
      <rPr>
        <sz val="11"/>
        <color theme="1"/>
        <rFont val="Avenir Next LT Pro"/>
        <family val="2"/>
      </rPr>
      <t>• Todos los indicadores del programa cuentan con metas establecidas,
• Del 85 al 100% de las metas de los indicadores del programa son factibles de alcanzar, considerando los plazos y recursos humanos y financieros.</t>
    </r>
  </si>
  <si>
    <t>7. Transparencia</t>
  </si>
  <si>
    <t>7.1 ¿Cuenta el programa con mecanismos de transparencia y rendición de cuentas como documentos normativos actualizados, públicos y disponibles en el portal institucional; procedimientos para recibir y dar trámite a las solicitudes de acceso a la información; información del desempeño y de resultados actualizada, pública y disponible en el portal institucional; mecanismos que propician la participación ciudadana en la toma de decisiones; entre otros?</t>
  </si>
  <si>
    <r>
      <rPr>
        <b/>
        <sz val="11"/>
        <color theme="1"/>
        <rFont val="Avenir Next LT Pro"/>
        <family val="2"/>
      </rPr>
      <t>0</t>
    </r>
    <r>
      <rPr>
        <sz val="11"/>
        <color theme="1"/>
        <rFont val="Avenir Next LT Pro"/>
        <family val="2"/>
      </rPr>
      <t xml:space="preserve">
• El programa no cuenta con mecanismos de transparencia y rendición de cuentas o este no cumple con todos los criterios correspondientes a la puntuación 1.
</t>
    </r>
    <r>
      <rPr>
        <b/>
        <sz val="11"/>
        <color theme="1"/>
        <rFont val="Avenir Next LT Pro"/>
        <family val="2"/>
      </rPr>
      <t>1</t>
    </r>
    <r>
      <rPr>
        <sz val="11"/>
        <color theme="1"/>
        <rFont val="Avenir Next LT Pro"/>
        <family val="2"/>
      </rPr>
      <t xml:space="preserve">
• El programa cuenta con uno de los mecanismos de transparencia y rendición de cuentas establecidos.
</t>
    </r>
    <r>
      <rPr>
        <b/>
        <sz val="11"/>
        <color theme="1"/>
        <rFont val="Avenir Next LT Pro"/>
        <family val="2"/>
      </rPr>
      <t xml:space="preserve">2
</t>
    </r>
    <r>
      <rPr>
        <sz val="11"/>
        <color theme="1"/>
        <rFont val="Avenir Next LT Pro"/>
        <family val="2"/>
      </rPr>
      <t xml:space="preserve">• El programa cuenta con dos de los mecanismos de transparencia y rendición de cuentas establecidos.
• No hay una periodicidad definida para la actualización de cada uno de los mecanismos de transparencia y rendición de cuentas con los que cuenta el programa.
</t>
    </r>
    <r>
      <rPr>
        <b/>
        <sz val="11"/>
        <color theme="1"/>
        <rFont val="Avenir Next LT Pro"/>
        <family val="2"/>
      </rPr>
      <t xml:space="preserve">3
</t>
    </r>
    <r>
      <rPr>
        <sz val="11"/>
        <color theme="1"/>
        <rFont val="Avenir Next LT Pro"/>
        <family val="2"/>
      </rPr>
      <t xml:space="preserve">• El programa cuenta con los tres de los mecanismos de transparencia y rendición de cuentas establecidos.
• Hay una periodicidad definida para la actualización de cada uno de los mecanismos de transparencia y rendición de cuentas con los que cuenta el programa.
</t>
    </r>
    <r>
      <rPr>
        <b/>
        <sz val="11"/>
        <color theme="1"/>
        <rFont val="Avenir Next LT Pro"/>
        <family val="2"/>
      </rPr>
      <t xml:space="preserve">4
</t>
    </r>
    <r>
      <rPr>
        <sz val="11"/>
        <color theme="1"/>
        <rFont val="Avenir Next LT Pro"/>
        <family val="2"/>
      </rPr>
      <t>• El programa cuenta con los tres de los mecanismos de transparencia y rendición de cuentas establecidos.
• El programa cuenta con mecanismos de transparencia y rendición de cuentas adicionales a los establecidos.
• Hay una periodicidad definida para la actualización de cada uno de los mecanismos de transparencia y rendición de cuentas con los que cuenta el programa.</t>
    </r>
  </si>
  <si>
    <t>7.2 ¿El procedimiento sobre la ejecución del programa cuenta con las siguientes características: estandarizado, sistematizado, difundido públicamente, apegado a la normativa del programa?</t>
  </si>
  <si>
    <r>
      <rPr>
        <b/>
        <sz val="11"/>
        <color theme="1"/>
        <rFont val="Avenir Next LT Pro"/>
        <family val="2"/>
      </rPr>
      <t>0</t>
    </r>
    <r>
      <rPr>
        <sz val="11"/>
        <color theme="1"/>
        <rFont val="Avenir Next LT Pro"/>
        <family val="2"/>
      </rPr>
      <t xml:space="preserve">
• El programa no cuenta con un procedimiento de ejecución o este no cumple con todos los criterios correspondientes a la puntuación 1.
</t>
    </r>
    <r>
      <rPr>
        <b/>
        <sz val="11"/>
        <color theme="1"/>
        <rFont val="Avenir Next LT Pro"/>
        <family val="2"/>
      </rPr>
      <t>1</t>
    </r>
    <r>
      <rPr>
        <sz val="11"/>
        <color theme="1"/>
        <rFont val="Avenir Next LT Pro"/>
        <family val="2"/>
      </rPr>
      <t xml:space="preserve">
• El programa cuenta con un procedimiento sobre la ejecución.
• El procedimiento sobre la ejecución de programa cuenta con una de las características establecidas.
</t>
    </r>
    <r>
      <rPr>
        <b/>
        <sz val="11"/>
        <color theme="1"/>
        <rFont val="Avenir Next LT Pro"/>
        <family val="2"/>
      </rPr>
      <t xml:space="preserve">2
</t>
    </r>
    <r>
      <rPr>
        <sz val="11"/>
        <color theme="1"/>
        <rFont val="Avenir Next LT Pro"/>
        <family val="2"/>
      </rPr>
      <t xml:space="preserve">• El programa cuenta con un procedimiento sobre la ejecución.
• El procedimiento sobre la ejecución de programa cuenta con dos de las características establecidas.
</t>
    </r>
    <r>
      <rPr>
        <b/>
        <sz val="11"/>
        <color theme="1"/>
        <rFont val="Avenir Next LT Pro"/>
        <family val="2"/>
      </rPr>
      <t xml:space="preserve">3
</t>
    </r>
    <r>
      <rPr>
        <sz val="11"/>
        <color theme="1"/>
        <rFont val="Avenir Next LT Pro"/>
        <family val="2"/>
      </rPr>
      <t xml:space="preserve">• El programa cuenta con un procedimiento sobre la ejecución.
• El procedimiento sobre la ejecución de programa cuenta con tres de las características establecidas.
</t>
    </r>
    <r>
      <rPr>
        <b/>
        <sz val="11"/>
        <color theme="1"/>
        <rFont val="Avenir Next LT Pro"/>
        <family val="2"/>
      </rPr>
      <t xml:space="preserve">4
</t>
    </r>
    <r>
      <rPr>
        <sz val="11"/>
        <color theme="1"/>
        <rFont val="Avenir Next LT Pro"/>
        <family val="2"/>
      </rPr>
      <t>• El programa cuenta con un procedimiento sobre la ejecución.
• El procedimiento sobre la ejecución de programa cuenta con todas las características establecidas.</t>
    </r>
  </si>
  <si>
    <t>Ficha 3: Recomendaciones</t>
  </si>
  <si>
    <t>Peso</t>
  </si>
  <si>
    <t>Puntuación</t>
  </si>
  <si>
    <t>Muy bueno</t>
  </si>
  <si>
    <t>Bueno</t>
  </si>
  <si>
    <t>Regular</t>
  </si>
  <si>
    <t>Malo</t>
  </si>
  <si>
    <t>Justificación</t>
  </si>
  <si>
    <t>Recomendaciones</t>
  </si>
  <si>
    <t>Antes de la ejecución</t>
  </si>
  <si>
    <t>Durante de la ejecución</t>
  </si>
  <si>
    <t xml:space="preserve"> 
</t>
  </si>
  <si>
    <t>Reforzar las evidencias con aquellas que muestren cual de las alternativas es la mas eficaz para disminuir la condición de interés planteada.</t>
  </si>
  <si>
    <t xml:space="preserve">El programa establece un modelo de gestión y de seguimiento  donde se identifican la necesidad e insumos para su ejecución. </t>
  </si>
  <si>
    <t xml:space="preserve">Cada resultado y cada producto presentan indicadores claros, medibles y alcanzables, los cuales contemplan a los beneficiarios y sus características. Adicionalmente el modelo de seguimiento establece que el mismo será periódico mensual con generación de informes anualizados. Algunas cantidades de uso de insumos deben ser revisados con miras confirmar si estos serán suficientes en la ejecución del programa. </t>
  </si>
  <si>
    <t>Las características del servicio aseguran la durabilidad del programa. Actualmente, estas prestaciones son proporcionadas por las instituciones asociadas al programa, y los productos ofrecidos se integran con la propuesta del programa. Además, el nivel de participación de los beneficiarios puede ser garantizado debido a la institucionalidad en la cual el programa se ofrece, lo que facilita el logro sostenido a largo plazo de este.</t>
  </si>
  <si>
    <t>•  Tomar en cuenta el seguimiento de los beneficiarios después de que se culmina el año escolar.</t>
  </si>
  <si>
    <t xml:space="preserve">Fortalecer los portales institucionales con información del desempeño del programa. </t>
  </si>
  <si>
    <t>Valoración final</t>
  </si>
  <si>
    <t>Ficha 4: Valoración final</t>
  </si>
  <si>
    <t>Consistencia</t>
  </si>
  <si>
    <t>Consistente</t>
  </si>
  <si>
    <t>Consistente con observaciones</t>
  </si>
  <si>
    <t>Inconsistente</t>
  </si>
  <si>
    <t>Justificación técnica</t>
  </si>
  <si>
    <t xml:space="preserve">El Programa Salud Escolar, obtuvo una calificación final de 87% categorizado como consistente con observaciones. El criterio con menor calificación es el de transparencia. 
El programa cuenta con un modelo explicativo y diagnóstico que agrupa y explica las principales causas y efectos de la condición de interés, basándose en evidencias científicas y estudios de países de la región con problemáticas educativas y sociales similares. Se definen claramente las características de la población objetivo y las condiciones para que los beneficiarios sean elegibles.
Sin embargo, aunque el programa establece un modelo de gestión y seguimiento que incluye herramientas y aplicativos necesarios, estos no están contemplados en los costos operativos de las instituciones involucradas. Además, algunos insumos presentan discrepancias en relación con la cantidad requerida para la población beneficiaria.
Así mismo, se presenta varias áreas que requieren atención para garantizar su efectividad y sostenibilidad. En primer lugar, los recursos humanos y financieros asignados resultan insuficientes para alcanzar los indicadores establecidos, dado que algunos insumos presupuestados no cubren adecuadamente las acciones necesarias. Además, falta evidencia nacional o internacional que respalde la durabilidad de los resultados propuestos.
La estructura del programa, que se implementará en centros distintos cada año, no asegura la continuidad de los beneficios para la mayoría de los beneficiarios. Tampoco se ha especificado cómo se garantizará la provisión continua de los servicios tras el año escolar y en años posteriores.
</t>
  </si>
  <si>
    <t> </t>
  </si>
  <si>
    <t>El programa cuenta con un modelo explicativo y diagnóstico que agrupa y explica las principales causas y efectos de la condición de interés, basándose en evidencias científicas y estudios de países de la región con problemáticas educativas y sociales similares. Se definen claramente las características de la población objetivo y las condiciones para que los beneficiarios sean elegibles.</t>
  </si>
  <si>
    <t>Sin embargo, aunque el programa establece un modelo de gestión y seguimiento que incluye herramientas y aplicativos necesarios, estos no están contemplados en los costos operativos de las instituciones involucradas. Además, algunos insumos presentan discrepancias en relación con la cantidad requerida para la población beneficiaria.</t>
  </si>
  <si>
    <t>Así mismo, se presenta varias áreas que requieren atención para garantizar su efectividad y sostenibilidad. En primer lugar, los recursos humanos y financieros asignados resultan insuficientes para alcanzar los indicadores establecidos, dado que algunos insumos presupuestados no cubren adecuadamente las acciones necesarias. Además, falta evidencia nacional o internacional que respalde la durabilidad de los resultados propuestos.</t>
  </si>
  <si>
    <t>La estructura del programa, que se implementará en centros distintos cada año, no asegura la continuidad de los beneficios para la mayoría de los beneficiarios. Tampoco se ha especificado cómo se garantizará la provisión continua de los servicios tras el año escolar y en años posteriores.</t>
  </si>
  <si>
    <t>Anexo B: Indicadores del programa</t>
  </si>
  <si>
    <t xml:space="preserve"> Salud Escolar </t>
  </si>
  <si>
    <t>Modalidad:</t>
  </si>
  <si>
    <t>Programa presupuestario orientado a resultados</t>
  </si>
  <si>
    <t>MISPAS, SNS, MINERD y INABIE</t>
  </si>
  <si>
    <t>Tipo de evaluación:</t>
  </si>
  <si>
    <t>Diseño</t>
  </si>
  <si>
    <t>Año de evaluación:</t>
  </si>
  <si>
    <t>Nivel de resultado</t>
  </si>
  <si>
    <t>Nombre del indicador</t>
  </si>
  <si>
    <t>Fórmula de cálculo</t>
  </si>
  <si>
    <t>Específico</t>
  </si>
  <si>
    <t>Medible</t>
  </si>
  <si>
    <t>Alcanzable</t>
  </si>
  <si>
    <t>Relevante</t>
  </si>
  <si>
    <t>Temporal</t>
  </si>
  <si>
    <t>Monitoreable</t>
  </si>
  <si>
    <t>Adecuado</t>
  </si>
  <si>
    <t>Descripción</t>
  </si>
  <si>
    <t>Unidad de medida</t>
  </si>
  <si>
    <t>Periodicidad de medición</t>
  </si>
  <si>
    <t>Línea de base</t>
  </si>
  <si>
    <t>Metas</t>
  </si>
  <si>
    <t>Sentido de la medición</t>
  </si>
  <si>
    <t>Resultado final</t>
  </si>
  <si>
    <t>Porcentaje de estudiantes con bajo desempeño escolar por condición de salud que presentan mejor desempeño escolar</t>
  </si>
  <si>
    <t>(Número de estudiantes con bajo desempeño escolar por condición de salud que han mejorado su calificación global respecto al periodo anterior en el año escolar [t]-[t+1] / Número de estudiantes con bajo desempeño escolar por condición de salud que participaron en las intervenciones en el año escolar [t]-[t+1]) x 100</t>
  </si>
  <si>
    <t>Sí</t>
  </si>
  <si>
    <t>No</t>
  </si>
  <si>
    <t>Ascendente</t>
  </si>
  <si>
    <t>Resultado intermedio</t>
  </si>
  <si>
    <t>Porcentaje de estudiantes del sector público con rehabilitación visual</t>
  </si>
  <si>
    <t>(Número de estudiantes diagnosticados con agudeza visual mejorada por el uso de lentes y/o tratamiento en el año escolar [t]-[t+1] / Número de estudiantes diagnosticados con déficit de agudeza visual o afección visual patológica en el año escolar [t]-[t+1]) x 100</t>
  </si>
  <si>
    <t>Porcentaje de estudiantes del sector público con rehabilitación auditiva</t>
  </si>
  <si>
    <t>(Número de estudiantes diagnosticados con déficit auditivo mejorado por el uso de auxiliares auditivos y/o tratamiento en el año escolar [t]-[t+1] / Número de estudiantes diagnosticados con déficit auditivo en el año escolar [t]-[t+1]) x 100</t>
  </si>
  <si>
    <t>Prevalencia de caries en estudiantes del sector público</t>
  </si>
  <si>
    <t>(Número de estudiantes evaluados que poseen caries dentales en el año escolar [t]-[t+1] / Número de estudiantes evaluados en el año escolar [t]-[t+1]) x 100</t>
  </si>
  <si>
    <t>Descendente</t>
  </si>
  <si>
    <t>Porcentaje de estudiantes del sector público con bajo peso que presentan mejor estado nutricional</t>
  </si>
  <si>
    <t>(Número de estudiantes diagnosticados con bajo peso que presentan mejoras en su estado nutricional durante el año escolar [t]-[t+1] / Número de estudiantes diagnosticados con bajo peso en el año escolar [t]-[t+1]) x 100</t>
  </si>
  <si>
    <t>Porcentaje de estudiantes del sector público con condiciones de salud mental que presentan mejoría</t>
  </si>
  <si>
    <t>(Número de estudiantes diagnosticados que muestran mejora (T Score &lt;69) o son dados de alta clínicamente en el año escolar [t]-[t+1] / Número de estudiantes diagnosticados con alguna condición de salud mental (T Score ≥ 70) en el año escolar [t]-[t+1]) *100</t>
  </si>
  <si>
    <t>Leyenda</t>
  </si>
  <si>
    <r>
      <rPr>
        <b/>
        <sz val="11"/>
        <color theme="1"/>
        <rFont val="Avenir Next LT Pro"/>
        <family val="2"/>
      </rPr>
      <t>Específico</t>
    </r>
    <r>
      <rPr>
        <sz val="11"/>
        <color theme="1"/>
        <rFont val="Avenir Next LT Pro"/>
        <family val="2"/>
      </rPr>
      <t>: el indicador está formulado con precisión. Esto es, contiene información que está expresamente vinculada al objetivo en términos operacionalmente claros y que permiten verificar su grado de cumplimiento.</t>
    </r>
  </si>
  <si>
    <r>
      <rPr>
        <b/>
        <sz val="11"/>
        <color theme="1"/>
        <rFont val="Avenir Next LT Pro"/>
        <family val="2"/>
      </rPr>
      <t>Medible</t>
    </r>
    <r>
      <rPr>
        <sz val="11"/>
        <color theme="1"/>
        <rFont val="Avenir Next LT Pro"/>
        <family val="2"/>
      </rPr>
      <t>: el indicador puede ser medido cuantitativa o cualitativamente a partir de las fuentes de verificación establecidas.</t>
    </r>
  </si>
  <si>
    <r>
      <rPr>
        <b/>
        <sz val="11"/>
        <color theme="1"/>
        <rFont val="Avenir Next LT Pro"/>
        <family val="2"/>
      </rPr>
      <t>Alcanzable</t>
    </r>
    <r>
      <rPr>
        <sz val="11"/>
        <color theme="1"/>
        <rFont val="Avenir Next LT Pro"/>
        <family val="2"/>
      </rPr>
      <t>: el objetivo o meta planteado es realista. Esto es, es probable alcanzar las metas del indicador en el tiempo establecido.</t>
    </r>
  </si>
  <si>
    <r>
      <rPr>
        <b/>
        <sz val="11"/>
        <color theme="1"/>
        <rFont val="Avenir Next LT Pro"/>
        <family val="2"/>
      </rPr>
      <t>Relevante</t>
    </r>
    <r>
      <rPr>
        <sz val="11"/>
        <color theme="1"/>
        <rFont val="Avenir Next LT Pro"/>
        <family val="2"/>
      </rPr>
      <t>: el indicador mide un factor o variable directamente relacionado con un aspecto fundamental del objetivo o resultado esperado.</t>
    </r>
  </si>
  <si>
    <r>
      <rPr>
        <b/>
        <sz val="11"/>
        <color theme="1"/>
        <rFont val="Avenir Next LT Pro"/>
        <family val="2"/>
      </rPr>
      <t>Temporal</t>
    </r>
    <r>
      <rPr>
        <sz val="11"/>
        <color theme="1"/>
        <rFont val="Avenir Next LT Pro"/>
        <family val="2"/>
      </rPr>
      <t>: el indicador incluye temporalidad y frecuencia de medición.</t>
    </r>
  </si>
  <si>
    <r>
      <rPr>
        <b/>
        <sz val="11"/>
        <color theme="1"/>
        <rFont val="Avenir Next LT Pro"/>
        <family val="2"/>
      </rPr>
      <t>Monitoreable</t>
    </r>
    <r>
      <rPr>
        <sz val="11"/>
        <color theme="1"/>
        <rFont val="Avenir Next LT Pro"/>
        <family val="2"/>
      </rPr>
      <t>: el indicador tiene medios de verificación y método de cálculo definidos claramente.</t>
    </r>
  </si>
  <si>
    <r>
      <rPr>
        <b/>
        <sz val="11"/>
        <color theme="1"/>
        <rFont val="Avenir Next LT Pro"/>
        <family val="2"/>
      </rPr>
      <t>Adecuado</t>
    </r>
    <r>
      <rPr>
        <sz val="11"/>
        <color theme="1"/>
        <rFont val="Avenir Next LT Pro"/>
        <family val="2"/>
      </rPr>
      <t>: el indicador aporta una base suficiente de información para emitir un juicio respecto del desempeño en un periodo determinado.</t>
    </r>
  </si>
  <si>
    <r>
      <rPr>
        <b/>
        <sz val="11"/>
        <color theme="1"/>
        <rFont val="Avenir Next LT Pro"/>
        <family val="2"/>
      </rPr>
      <t>Descripción</t>
    </r>
    <r>
      <rPr>
        <sz val="11"/>
        <color theme="1"/>
        <rFont val="Avenir Next LT Pro"/>
        <family val="2"/>
      </rPr>
      <t>: el indicador cuenta con una descripción que expresa qué mide y cómo es interpretado.</t>
    </r>
  </si>
  <si>
    <r>
      <rPr>
        <b/>
        <sz val="11"/>
        <color theme="1"/>
        <rFont val="Avenir Next LT Pro"/>
        <family val="2"/>
      </rPr>
      <t>Unidad de medida</t>
    </r>
    <r>
      <rPr>
        <sz val="11"/>
        <color theme="1"/>
        <rFont val="Avenir Next LT Pro"/>
        <family val="2"/>
      </rPr>
      <t>: la unidad de medida es descrita de forma expresa y coincide con la fórmula de cálculo y el nombre del indicador.</t>
    </r>
  </si>
  <si>
    <r>
      <rPr>
        <b/>
        <sz val="11"/>
        <color theme="1"/>
        <rFont val="Avenir Next LT Pro"/>
        <family val="2"/>
      </rPr>
      <t>Periodicidad de medición</t>
    </r>
    <r>
      <rPr>
        <sz val="11"/>
        <color theme="1"/>
        <rFont val="Avenir Next LT Pro"/>
        <family val="2"/>
      </rPr>
      <t>: se indica expresamente con que periodicidad se realizará la medición del indicador y esta coincide con la disponibilidad de información de los componentes de la fórmula de cálculo y los medios de verificación establecidos.</t>
    </r>
  </si>
  <si>
    <r>
      <rPr>
        <b/>
        <sz val="11"/>
        <color theme="1"/>
        <rFont val="Avenir Next LT Pro"/>
        <family val="2"/>
      </rPr>
      <t>Línea de base</t>
    </r>
    <r>
      <rPr>
        <sz val="11"/>
        <color theme="1"/>
        <rFont val="Avenir Next LT Pro"/>
        <family val="2"/>
      </rPr>
      <t>: el indicador cuenta con una medición de referencia de un periodo anterior.</t>
    </r>
  </si>
  <si>
    <r>
      <rPr>
        <b/>
        <sz val="11"/>
        <color theme="1"/>
        <rFont val="Avenir Next LT Pro"/>
        <family val="2"/>
      </rPr>
      <t>Metas</t>
    </r>
    <r>
      <rPr>
        <sz val="11"/>
        <color theme="1"/>
        <rFont val="Avenir Next LT Pro"/>
        <family val="2"/>
      </rPr>
      <t>: el indicador cuenta con metas para los periodos subsiguientes.</t>
    </r>
  </si>
  <si>
    <t>Nota: se deben incluir todos los indicadores de cada uno de los niveles de objetivo. Copiar y pegar las filas según sea necesario. Organizar jerárquicamente según el nivel de objetivo.</t>
  </si>
  <si>
    <t>Anexo C: Metas del programa</t>
  </si>
  <si>
    <t>Evaluación de diseño</t>
  </si>
  <si>
    <t>Meta</t>
  </si>
  <si>
    <t>Orientada a impulsar el desempeño</t>
  </si>
  <si>
    <t>Factible</t>
  </si>
  <si>
    <t>Propuesta de mejora de la meta</t>
  </si>
  <si>
    <t>Mejorar el rendimiento escolar en los estudiantes del sector público tratados</t>
  </si>
  <si>
    <t xml:space="preserve">La información suministrada guarda coherencia con la unidad de medida y la fórmula de calculo </t>
  </si>
  <si>
    <t>Aumentar la rehabilitación visual en los estudiantes del sector público</t>
  </si>
  <si>
    <t>Aumentar la rehabilitación auditiva en los estudiantes del sector público</t>
  </si>
  <si>
    <t>Disminuir la prevalencia de caries en los estudiantes del sector público</t>
  </si>
  <si>
    <t>Mejorar el estado nutricional en los estudiantes del sector público con bajo peso</t>
  </si>
  <si>
    <t>Mejorar las condiciones de salud mental de los estudiantes del sector público diagnosticados con algún trastorno de salud mental</t>
  </si>
  <si>
    <r>
      <rPr>
        <b/>
        <sz val="11"/>
        <color theme="1"/>
        <rFont val="Avenir Next LT Pro"/>
        <family val="2"/>
      </rPr>
      <t>Unidad de medida</t>
    </r>
    <r>
      <rPr>
        <sz val="11"/>
        <color theme="1"/>
        <rFont val="Avenir Next LT Pro"/>
        <family val="2"/>
      </rPr>
      <t>: la meta está expresada en la misma unidad de medida del indicador y su fórmula de cálculo.</t>
    </r>
  </si>
  <si>
    <r>
      <rPr>
        <b/>
        <sz val="11"/>
        <color theme="1"/>
        <rFont val="Avenir Next LT Pro"/>
        <family val="2"/>
      </rPr>
      <t>Orientada a impulsar el desempeño</t>
    </r>
    <r>
      <rPr>
        <sz val="11"/>
        <color theme="1"/>
        <rFont val="Avenir Next LT Pro"/>
        <family val="2"/>
      </rPr>
      <t>: el valor de la meta es suficientemente retador como para impulsar el desempeño.</t>
    </r>
  </si>
  <si>
    <r>
      <rPr>
        <b/>
        <sz val="11"/>
        <color theme="1"/>
        <rFont val="Avenir Next LT Pro"/>
        <family val="2"/>
      </rPr>
      <t>Factible</t>
    </r>
    <r>
      <rPr>
        <sz val="11"/>
        <color theme="1"/>
        <rFont val="Avenir Next LT Pro"/>
        <family val="2"/>
      </rPr>
      <t>: es posible alcanzar la meta considerando el tiempo.</t>
    </r>
  </si>
  <si>
    <t>Anexo D: Complementariedad y coincidencias entre programas presupuestarios y/o acciones de desarrollo social</t>
  </si>
  <si>
    <t>Nombre del programa</t>
  </si>
  <si>
    <t>Llave programática</t>
  </si>
  <si>
    <t>Modalidad</t>
  </si>
  <si>
    <t>Unidad ejecutora</t>
  </si>
  <si>
    <t>Propósito o resultado inmediato</t>
  </si>
  <si>
    <t>Población objetivo</t>
  </si>
  <si>
    <t>Tipo de apoyo</t>
  </si>
  <si>
    <t>Cobertura geográfica</t>
  </si>
  <si>
    <t>Fuentes de información</t>
  </si>
  <si>
    <t>¿Coincide con el programa evaluado?</t>
  </si>
  <si>
    <t>¿Se complementa con el programa evaluado?</t>
  </si>
  <si>
    <t xml:space="preserve"> Escuela Libre de Caries Dental</t>
  </si>
  <si>
    <t>5180.01.0001.16</t>
  </si>
  <si>
    <t>Programa por producto</t>
  </si>
  <si>
    <t>Servicio Nacional de Salud</t>
  </si>
  <si>
    <t>Contribuir a la mejora de la salud bucal de la población pasando de un Índice CPO-D (dientes careados, obturados, perdidos) de 90.2 a 86.1 para el 2027.</t>
  </si>
  <si>
    <t>Niños y niñas de 5 a 14 años de centros educativos</t>
  </si>
  <si>
    <t>Se realizan procedimientos bucales acorde a las necesidades, a saber: instrucción de higiene bucal, aplicación de flúor, sellantes de fosas y fisuras, detartraje, profilaxis, recubrimiento pulpar OZE, obturación con resina, exodoncia dientes permanentes, exodoncia dientes temporales, absceso, fístula.</t>
  </si>
  <si>
    <t>Multiprovincial</t>
  </si>
  <si>
    <t>Sistema de Información de la Gestión Financiera</t>
  </si>
  <si>
    <t>El objetivo del programa es prevenir y reducir las incidencias de caries dentales, sin embargo, las edades de los beneficiarios se complementan, proporcionando una cobertura más amplia al atender a grupos previamente desatendidos y en centros diferentes, lo que permitirá mayor cobertura.</t>
  </si>
  <si>
    <t>Cepillado Escolar</t>
  </si>
  <si>
    <t>Niños y niñas de 5 a 8 años que cursan el primero y segundo grado de educación básica de centros educativos a nivel nacional</t>
  </si>
  <si>
    <t>Entrega de cepillos, cepilleros, cubre cepillos, dentífricos y material de apoyo didáctico.</t>
  </si>
  <si>
    <t xml:space="preserve"> El objetivo es la prevención y la educación bucal temprana para evitar futuras patologías orales a largo plazo.
</t>
  </si>
  <si>
    <t xml:space="preserve"> Detección Temprana y Tratamiento en los Primeros Meses de Vida del Déficit Auditivo en niños que posean algún grado de hipoacusia.</t>
  </si>
  <si>
    <t>5180.01.0001.44</t>
  </si>
  <si>
    <t>Mejorar la calidad de vida percibida por el niño y sus familiares en las dimensiones de salud física, salud psicológica, relaciones sociales y ambiente.</t>
  </si>
  <si>
    <t>Niños y niñas recién nacidos hasta los 5 años</t>
  </si>
  <si>
    <t>1. Pruebas de detección (tamizaje).
2. Diagnóstico temprano.
3. Tratamiento (medicamentos y/o dispositivos auriculares)​</t>
  </si>
  <si>
    <t>Santo Domingo, Santiago e Higüey</t>
  </si>
  <si>
    <t>Ambos programas se complementan, ya que este se enfoca en la detección temprana, permitiendo que los niños identificados y/o tratados lleguen a la edad escolar con esta condición ya intervenida. En caso de que algún niño no haya sido identificado en este programa, recibirá atención a través del Programa de Salud Escolar.</t>
  </si>
  <si>
    <t xml:space="preserve"> Salud Bucal </t>
  </si>
  <si>
    <t>0206.01.0010.16.06</t>
  </si>
  <si>
    <t xml:space="preserve">INABIE </t>
  </si>
  <si>
    <t>Aumentar el impacto de los programas institucionales en la población escolar en situación de vulnerabilidad, mediante el incremento de la cobertura de un 92.5% en 2023 a un 95% en 2024 del programa de alimentación escolar de la matricula oficializada en 2023 y la ampliación del alcance en los programas de salud, apoyo y participación estudiantil, con la sistematización en la entrega de dichos servicios.</t>
  </si>
  <si>
    <t>Estudiantes de centros educativos del sector público de 3 a 19 años</t>
  </si>
  <si>
    <t>Cepillado supervisado, jornadas de evaluación bucal e instrucción de higiene oral, rehabilitación bucodental a través de los 49 módulos instalados</t>
  </si>
  <si>
    <t>Nacional</t>
  </si>
  <si>
    <t xml:space="preserve">Este programa está focalizado en centros educativos priorizados con alta vulnerabilidad; posee entregables como kit dentales para el cepillado supervisado e higiene oral y maneja odontólogos escolares que brindan atención en los módulos odontológicos de INABIE. </t>
  </si>
  <si>
    <t xml:space="preserve"> Salud Auditiva</t>
  </si>
  <si>
    <t>Estudiantes de centros educativos del sector público de 5 a 19 años</t>
  </si>
  <si>
    <t>Pruebas de tamizaje, charlas y tratamiento mediante la entrega y adaptación de auxiliares auditivos</t>
  </si>
  <si>
    <t xml:space="preserve"> Salud Visual </t>
  </si>
  <si>
    <t>Capacitación del personal docente (equipo de Gestión Escolar) para la realización del tamizaje visual en centro educativos, evaluaciones ópticas y oftalmológicas especializadas y entrega de lentes correctivos a los estudiantes diagnosticados con ametropías.</t>
  </si>
  <si>
    <t>El programa de salud visual del INABIE complementará el programa orientado a resultados de salud escolar mediante capacitaciones del personal evaluador de los centros de primer nivel, así como con la entrega de los lentes correctivos a los estudiantes evaluados a nivel nacional.</t>
  </si>
  <si>
    <t xml:space="preserve"> Educación Alimentaria y Nutricional </t>
  </si>
  <si>
    <t>Charlas y talleres sobre educación alimentaria y nutricional.</t>
  </si>
  <si>
    <t>El programa actual no se implementa a nivel nacional. La propuesta complementará la cobertura del servicio.</t>
  </si>
  <si>
    <t>Sistema de Integral para la Vigilancia Alimentaria y Nutricional del Escolar (SISVANE)</t>
  </si>
  <si>
    <t>Evaluación antropométrica para conocer el estado nutricional de los estudiantes y medir el impacto del PAE en el Centro Educativo.</t>
  </si>
  <si>
    <t>Taller de cocina saludable</t>
  </si>
  <si>
    <t>Centros Educativos que poseen cocinas y se cocine; proveedores del PAE</t>
  </si>
  <si>
    <t xml:space="preserve">Nacional </t>
  </si>
  <si>
    <t>La finalidad de este proceso de evaluación es la prevención de riesgos psicosociales, así como la intervención psicopedagógica y psicoafectiva oportunas. En tal sentido, la información resultante de la evaluación es una fuente viva de datos que permitirá tomar decisiones y que moviliza a la comunidad educativa para el apoyo al estudiantado y el acompañamiento ante sus necesidades</t>
  </si>
  <si>
    <t xml:space="preserve">Programa de Evaluación Integral </t>
  </si>
  <si>
    <t>0206.01.0001.11</t>
  </si>
  <si>
    <t xml:space="preserve"> MINERD</t>
  </si>
  <si>
    <t>Aumentar la cantidad de Asociaciones de Padres, Madres y Amigos de la Escuela (APMAE) funcionando en el sistema educativo de 6,000 en el 2021 a 6,540 en el 2024.
Incrementar las supervisiones de las normativas del sistema educativo preuniversitario, a través de investigaciones y evaluaciones educativas para la mejora de la calidad, de 22 en 2023 a 23 en 2024.</t>
  </si>
  <si>
    <t>Resultado final / Fin</t>
  </si>
  <si>
    <t>Sí / No</t>
  </si>
  <si>
    <t>Ascendente / Descendente</t>
  </si>
  <si>
    <t>Resultado inmediato / Propósito</t>
  </si>
  <si>
    <t>Producto</t>
  </si>
  <si>
    <t>Peso original</t>
  </si>
  <si>
    <t>Calificación F2</t>
  </si>
  <si>
    <t>Reponderación</t>
  </si>
  <si>
    <t xml:space="preserve">A nivel interno de la propuesta del programa, los resultados intermedios guardan relación con el resultado final, así como cada producto cuentas con actividades concatenadas al logro de estos. Los supuestos a nivel de actividades están claramente identificados. En cuanto a la coherencia externa, la programática presentada en el diseño del programa es coherente con la Estrategia Nacional de Desarrollo (END), el Plan Nacional del Sector Público (PNPSP), la Ley General de Salud del año 2001 y la Ley General de Educación. </t>
  </si>
  <si>
    <t xml:space="preserve">El programa cuenta con  modelo explicativo y el diagnóstico los cuales  agrupan y explican las principales causas y efectos de la condición de interés. Este, además, se basa en evidencias de investigación científica, estudios de grado, entre otros, de países de la región con similitudes al nuestro y problemáticas educativas y sociales parecidas. En cuanto a la condición de interés, en ella se define las características principales que deben tener la población objetivo del programa y cuales condiciones deben cumplir los beneficiarios para ser elegibles para el programa. </t>
  </si>
  <si>
    <t>En el diseño del programa no se describe el déficit de los bienes y servicios.</t>
  </si>
  <si>
    <t xml:space="preserve">Las intervenciones propuestas son:
1. Malnutrición 
- Educación alimentaria y nutricional 
- Levantamiento de medidas antropométricas 
-intervenciones nutricionales a estudiantes con malnutrición 
- Talleres de cocina saludable dirigido a proveedores y cocineros 
2.Hipoacusia 
- Entrega de Auxiliares auditivos 
- Tamizaje de déficit auditivo 
 3.Ametropías o defectos de refracción del Ojo 
- Prevención de salud visual 
- Tamizajes de toma de agudeza visual 
- Entrega de lentes correctivos 
 4.Caries 
- Cepillado supervisado 
- Tratamientos dentales preventivos y correctivos 
5. TDAH no controlado 
-Implementación de Screening o cribado psicológico 
- Terapia y/o tratamiento farmacológico de TDAH 
6. Ansiedad 
-Implementación de screening o cribado psicológico 
- Terapia y/o tratamiento farmacológico para la ansiedad 
7.Bullying o acaso escolar 
- Implementación de screening o cribado psicológico y encuestas
-Abordaje integral del bullying 
8- Depresión 
- Implementación del screening o cribado psicológico 
- Terapia y/o tratamiento farmacológico de la depresión 
9- Otros trastornos de la salud mental 
- Acciones de promoción, prevención y sensibilización de salud mental sobre trastornos de salud mental de niños, niñas y adolescentes. </t>
  </si>
  <si>
    <t>El total de la población beneficiaria es de 112,468 estudiantes correspondientes a la matrícula de los 200 centros educativos seleccionados acorde a los criterios de elegibilidad. Se estarán interviniendo 50 centros anualmente. Los estudiantes beneficiados serán los comprendidos entre las edades de 5 a 19 años. El programa no especifica donde se encuentran los centros beneficiados, sin embargo, los mismos se corresponden a las diferentes regiones del país.</t>
  </si>
  <si>
    <r>
      <rPr>
        <b/>
        <sz val="11"/>
        <color rgb="FF000000"/>
        <rFont val="Avenir Next LT Pro"/>
        <family val="2"/>
      </rPr>
      <t xml:space="preserve"> Los mecanismos de selección de la población atendida son los siguientes por Unidad Ejecutora
• SNS:
- </t>
    </r>
    <r>
      <rPr>
        <sz val="11"/>
        <color rgb="FF000000"/>
        <rFont val="Avenir Next LT Pro"/>
        <family val="2"/>
      </rPr>
      <t xml:space="preserve">El centro educativo cuenta con un salón multiuso o aulas disponibles y en buen estado para la realización de las jornadas de salud individual. Así mismo, el espacio cuenta con conectividad de internet, agua potable, electricidad y sistema de aire acondicionado o, en su defecto, ventiladores.
- Los Centros de Primer Nivel de Atención cuentan con un (1) médico, dos (2) enfermeras y cuatro (4) promotores como personal mínimo para poder dar la atención en el centro educativo y no desatender el flujo regular de atención del CPN.
- Los Centros Diagnóstico cuentan con cinco (5) bioanalistas como personal mínimo para poder dar la atención en el centro educativo y no desatender el flujo regular de atención del CDX.
- El equipo de gestión del centro debe suministrar al inicio del año, en coordinación con el equipo de las direcciones provinciales y del primer nivel de atención, los espacios (días y horas) en los cuales se estarán realizando las jornadas de salud individual.
- El equipo de gestión del centro debe suministrar al inicio del año, en coordinación con el equipo de las direcciones provinciales y del primer nivel de atención, el listado de los estudiantes matriculados en los grados o curso establecidos.
</t>
    </r>
    <r>
      <rPr>
        <b/>
        <sz val="11"/>
        <color rgb="FF000000"/>
        <rFont val="Avenir Next LT Pro"/>
        <family val="2"/>
      </rPr>
      <t xml:space="preserve">
• MISPAS:
</t>
    </r>
    <r>
      <rPr>
        <sz val="11"/>
        <color rgb="FF000000"/>
        <rFont val="Avenir Next LT Pro"/>
        <family val="2"/>
      </rPr>
      <t xml:space="preserve">- El centro educativo cuenta con un salón multiuso o aulas disponibles y en buen estado para la realización de las charlas de promoción y prevención, tanto para los escolares, como para padres, tutores y docentes.
- El equipo de gestión del centro debe suministrar al inicio del año, en coordinación con el equipo de las direcciones provinciales y del primer nivel de atención, los espacios (días y horas) en los cuales se estarán impartiendo las acciones de promoción y prevención durante todo el año escolar.
</t>
    </r>
    <r>
      <rPr>
        <b/>
        <sz val="11"/>
        <color rgb="FF000000"/>
        <rFont val="Avenir Next LT Pro"/>
        <family val="2"/>
      </rPr>
      <t xml:space="preserve">
• INABIE:
</t>
    </r>
    <r>
      <rPr>
        <sz val="11"/>
        <color rgb="FF000000"/>
        <rFont val="Avenir Next LT Pro"/>
        <family val="2"/>
      </rPr>
      <t>- El centro educativo cuenta con un Proveedor de Alimentos bajo cualquier modalidad del PAE (Jornada Escolar Extendida, urbano y rural).
- Contar con un técnico de educación nutricional para realizar las actividades de Educación Alimentaria Nutricional, en coordinación con el equipo de la sede central o con los equipos multidisciplinarios de las provincias en donde se implementará el programa.</t>
    </r>
  </si>
  <si>
    <r>
      <rPr>
        <b/>
        <sz val="11"/>
        <color rgb="FF000000"/>
        <rFont val="Avenir Next LT Pro"/>
        <family val="2"/>
      </rPr>
      <t xml:space="preserve">Servicio Nacional de Salud-SNS 
</t>
    </r>
    <r>
      <rPr>
        <sz val="11"/>
        <color rgb="FF000000"/>
        <rFont val="Avenir Next LT Pro"/>
        <family val="2"/>
      </rPr>
      <t xml:space="preserve">-Estudiantes reciben servicios de salud individual en el ámbito escolar y en la Red de Servicios de Salud
0001- Prestación de servicios asistenciales 
0002- Prestación de servicios de pruebas diagnósticas 
0003- Prestación de servicios especializados en salud visual en la red pública 
0004- Prestación de servicios especializados en salud auditiva en la red pública 
0005- Prestación de servicios odontológicos 
0006- Prestación de servicios de Salud mental 
0007- Prestación de servicios de salud nutricional 
</t>
    </r>
    <r>
      <rPr>
        <b/>
        <sz val="11"/>
        <color rgb="FF000000"/>
        <rFont val="Avenir Next LT Pro"/>
        <family val="2"/>
      </rPr>
      <t xml:space="preserve">Ministerio de Salud Pública y Asistencia Social-MISPAS 
</t>
    </r>
    <r>
      <rPr>
        <sz val="11"/>
        <color rgb="FF000000"/>
        <rFont val="Avenir Next LT Pro"/>
        <family val="2"/>
      </rPr>
      <t xml:space="preserve">-Comunidad educativa reciben servicios de salud colectiva en el ámbito escolar 
0001- Acciones de promoción y prevención de Salud de niños, niñas y adolescentes 
</t>
    </r>
    <r>
      <rPr>
        <b/>
        <sz val="11"/>
        <color rgb="FF000000"/>
        <rFont val="Avenir Next LT Pro"/>
        <family val="2"/>
      </rPr>
      <t xml:space="preserve">Instituto Nacional de Bienestar Estudiantil -INABIE 
</t>
    </r>
    <r>
      <rPr>
        <sz val="11"/>
        <color rgb="FF000000"/>
        <rFont val="Avenir Next LT Pro"/>
        <family val="2"/>
      </rPr>
      <t xml:space="preserve">-Comunidad educativa y asociados intervenidos nutricionalmente 
0001- Estudiantes beneficiarios del Programa de Alimentación Escolar (PAE) orientados en educación alimentaria y nutricional 
0002- Proveedores de alimentos y asociados del Programa de Alimentación Escolar (PAE) orientados sobre la gestión adecuada de servicios de alimentación en todas sus fases
 -Estudiantes con diagnóstico de déficit auditivo y/o visual reciben dispositivos
0001- Entrega y adaptación  de dispositivos a estudiantes con diagnósticos de déficit auditivo 
0002- Entrega y adaptación de dispositivos a estudiantes con diagnóstico de déficit de agudeza visual. </t>
    </r>
  </si>
  <si>
    <t>La Estrategia Nacional de Desarrollo (END) en el segundo eje estratégico, plantea dos objetivos:  Educación de calidad para todos y todas  salud y seguridad social integral. 
 2.2.1- Garantizar el derecho de la población al acceso a un modelo de atencion integral.
2.2.1.2-Fortalecer los servicios de salud colectiva relacionados con los eventos de cada ciclo de vida. 
2.2.1.12- Asegurar a la población la provisión efectiva de información en torno a su derecho a la salud y seguridad social. 
El PNSP establece en su política No. 4. Acceso Universal a Salud y Seguridad Social, establece como objetivo en el Enfoque salud una  hipótesis de política que estipula que para universalizar el acceso a la salud integral y de  calidad, va a 1) implementar la Estrategia de Atención Primaria de Salud que impulse la  inclusión, la participación social y la rendición de cuentas; 2) Garantizar el acceso de la  población a redes integradas de servicios de salud individual y colectiva que promueven la  salud y previenen enfermedades; y señala también que el sistema educativo tiene limitaciones  para garantizar el derecho a la educación de personas que viven con alguna discapacidad  física o mental.</t>
  </si>
  <si>
    <r>
      <t xml:space="preserve">Las intervenciones propuestas en el programa cuentan con evidencia que muestran los efectos positivos atribuibles a los beneficios descritos en la ficha de intervención. 
Las intervenciones propuestas son:
1. Malnutrición 
- Educación alimentaria y nutricional 
- Levantamiento de medidas antropométricas 
-intervenciones nutricionales a estudiantes con malnutrición 
- Talleres de cocina saludable dirigido a proveedores y cocineros 
2.Hipoacusia 
- Entrega de Auxiliares auditivos 
- Tamizaje de déficit auditivo 
3.Ametropías o defectos de refracción del Ojo 
- Prevención de salud visual 
- Tamizajes de toma de agudeza visual 
- Entrega de lentes correctivos 
4.Caries 
- Cepillado supervisado 
- Tratamientos dentales preventivos y correctivos 
5. TDAH no controlado 
-Implementación de Screening o cribado psicológico 
- Terapia y/o tratamiento farmacológico de TDAH 
6. Ansiedad 
-Implementación de screening o cribado psicológico 
- Terapia y/o tratamiento farmacológico para la ansiedad 
7.Bullying o acaso escolar 
- Implementación de screening o cribado psicológico y encuestas
-Abordaje integral del bullying 
8- Depresión 
- Implementación del screening o cribado psicológico 
- Terapia y/o tratamiento farmacológico de la depresión 
9- Otros trastornos de la salud mental 
- Acciones de promoción, prevención y sensibilización de salud mental sobre trastornos de salud mental de niños, niñas y adolescentes. 
</t>
    </r>
    <r>
      <rPr>
        <b/>
        <sz val="11"/>
        <color theme="1"/>
        <rFont val="Avenir Next LT Pro"/>
        <family val="2"/>
      </rPr>
      <t xml:space="preserve">Enlaces: </t>
    </r>
    <r>
      <rPr>
        <sz val="11"/>
        <color theme="1"/>
        <rFont val="Avenir Next LT Pro"/>
        <family val="2"/>
      </rPr>
      <t xml:space="preserve">
1. https://publications.aap.org/pediatrics/article/124/4/1252/71841/Hearing-Assessment-in-Infants-and-Children?autologincheck=redirected 
2. https://ijrdo.org/index.php/sshr/article/view/5145 
3.https://repositorio.umet.edu.ec/bitstream/67000/260/1/Malla%20%20Jessica%2c%20Pazmi%c3%b1o%20Carlos.%20Optometr%c3%ada.pdf 
4. https://camjol.info/index.php/RMH/article/view/12779/14814
5. https://dspaceapi.uai.edu.ar/server/api/core/bitstreams/01cb38e7-63b3-419e-b9c5-88a431c768a5/content 
6. https://sns.gob.do/memorias-institucionales/
7. https://www.redalyc.org/pdf/2819/281946783008.pdf
8. https://www.medigraphic.com/pdfs/salmen/sam-2011/sam115a.pdf
9. https://dialnet.unirioja.es/servlet/articulo?codigo=6399732
10. https://www.sopnia.com/wp-content/uploads/2021/06/Revista%20SOPNIA_201104.pdf#page=9
11. https://www.sopnia.com/wp-content/uploads/2021/06/Revista%20SOPNIA_201104.pdf#page=9
12. https://rieoei.org/RIE/article/view/377/692
13. https://revistes.ub.edu/index.php/Anuario-psicologia/article/view/8223/10142
14. //drive.google.com/drive/folders/1J2c6ekoR08-RWRt7Ib0g2snHKFQdqSFw
</t>
    </r>
    <r>
      <rPr>
        <b/>
        <sz val="11"/>
        <color theme="1"/>
        <rFont val="Avenir Next LT Pro"/>
        <family val="2"/>
      </rPr>
      <t>Observaciones:</t>
    </r>
    <r>
      <rPr>
        <sz val="11"/>
        <color theme="1"/>
        <rFont val="Avenir Next LT Pro"/>
        <family val="2"/>
      </rPr>
      <t xml:space="preserve"> En las intervenciones propuestas no fueron relacionadas para conocer cuál sería más eficaz para atender las problemáticas en comparación con otras alternativas. 
</t>
    </r>
  </si>
  <si>
    <t xml:space="preserve">El resultado final busca mejorar el rendimiento escolar a través de intervenciones medibles las cuales estarán siendo verificables con la sumatoria de escolares intervenidos los cuales presentarán sus resultados ante de las intervenciones, luego de estas. </t>
  </si>
  <si>
    <r>
      <t xml:space="preserve">Los productos guardan relación con sus variables. 
</t>
    </r>
    <r>
      <rPr>
        <b/>
        <sz val="11"/>
        <color theme="1"/>
        <rFont val="Avenir Next LT Pro"/>
        <family val="2"/>
      </rPr>
      <t xml:space="preserve">Observación: </t>
    </r>
    <r>
      <rPr>
        <sz val="11"/>
        <color theme="1"/>
        <rFont val="Avenir Next LT Pro"/>
        <family val="2"/>
      </rPr>
      <t>el indicador de inhabite de cantidad estudiantes del producto de comunidad educativa debe tomar en cuenta o definir ¿que es lo que consideran como comunidad educativa? ya que Salud Pública tiene una definición diferente.</t>
    </r>
  </si>
  <si>
    <t>La propuesta programática es coherente con el Objetivo General 2.2 de la Estrategia Nacional de Desarrollo (END) "Salud y seguridad social integral". También está asociada con la política priorizada "Universal a Salud y Seguridad Social" que forma parte del Plan Nacional Plurianual del Sector Público (PNPSP) en su actualización 2023-2026. Las políticas y la propuesta programática tienen el objetivo común de consolidar la universalización del acceso a la salud integral y de calidad.</t>
  </si>
  <si>
    <t>2.2.2 ¿El programa se inserta adecuadamente en el conjunto de la oferta pública, extra e intrainstitucional?</t>
  </si>
  <si>
    <r>
      <t xml:space="preserve">El nivel de participación de los beneficiarios es alto, ya que abarca a la mayor parte de la población afectada que se busca resolver. Asimismo, se prevé que la cobertura para los beneficiarios sea amplia a largo plazo. El programa se complementará con otros programas existentes, lo que permitirá reforzar las acciones que ya se están llevando a cabo. No se identifica ninguna limitación que impida la viabilidad del programa a largo plazo, lo cual asegura su continuidad y efectividad en el cumplimiento de sus objetivos.
</t>
    </r>
    <r>
      <rPr>
        <b/>
        <sz val="11"/>
        <color rgb="FF000000"/>
        <rFont val="Avenir Next LT Pro"/>
        <family val="2"/>
      </rPr>
      <t>Los beneficiarios son</t>
    </r>
    <r>
      <rPr>
        <sz val="11"/>
        <color rgb="FF000000"/>
        <rFont val="Avenir Next LT Pro"/>
        <family val="2"/>
      </rPr>
      <t xml:space="preserve">: Estudiantes de educación preuniversitaria con edades comprendida entre 5 y 19 años. el programa se viene realizando por separado
</t>
    </r>
  </si>
  <si>
    <t>Aunque el programa menciona los mecanismos de transparencia a utilizar no hay una periodicidad definida para la actualización de cada uno de los mecanismos de transparencia y rendición de cuentas con los que cuenta el programa.  Los portales instituciones cuentan con las normativas vigente, pero no con los  procedimientos para recibir y dar trámite a las solicitudes de acceso a la información sobre información propia del programa, tampoco del desempeño y de resultados actualizada.</t>
  </si>
  <si>
    <t xml:space="preserve"> El programa cuenta con sistemas y herramientas que estarán siendo establecidas para el seguimiento del mismo. Sin embargo, estas no se encuentran difundidas públicamente ya que el programa no se encuentra en ejecución actualmente. </t>
  </si>
  <si>
    <t>Los resultados han sido expuestos de forma clara, así como los indicadores y el seguimiento propuesto permiten una evaluación periódica del mismo. Todos los indicadores cuentan con sus fichas completas.</t>
  </si>
  <si>
    <t xml:space="preserve">No es factibilidad  determinar el impulso de la meta pues carece de línea base </t>
  </si>
  <si>
    <t xml:space="preserve">El horizonte plurianual de 4 años permitirá cumplir disminuir en un 55% la línea base de este resultado determinado en un 90% </t>
  </si>
  <si>
    <t xml:space="preserve">El horizonte plurianual de 4 años permitirá cumplir mejorar en un 75% el estado nutricional, teniendo presente que  la línea base de este resultado determinado en un 45% </t>
  </si>
  <si>
    <t xml:space="preserve">Este programa complementa a propuesta, ya que el programa de salud escolar esta limitado a centros educativos que se encuentren a 500 metros de un CPN. por lo que esto apoyara a que el impacto sea mayor, ya que se beneficiara a la población vigente y a la propuesta </t>
  </si>
  <si>
    <t>Capacitación teórica y práctica sobres buenas prácticas de manipulación y cocina saludable para personal que cocina en centros educativos y proveedores del Programa de Alimentación Escolar</t>
  </si>
  <si>
    <t>1.Evaluar a los estudiantes de forma psicológica para generar procesos detección e intervención psicopedagógicos.
2.Nombrar un psicólogo educativo para encargarse del programa y las evaluaciones en los centros educativos.
3.Aplicar instrumentos y pruebas psicopedagógicos y psicológicos a estudiantes.
4.Monitorear el proceso de aplicación de los instrumentos psicopedagógicos y pruebas psicológicas a estudiantes.
5. Acompañar el proceso de aplicación de los instrumentos psicopedagógicos y pruebas psicológicas a estudiantes.</t>
  </si>
  <si>
    <t xml:space="preserve">Para poder llevar a cabo los procesos y aplicación de pruebas que implican evaluación integral de niñas, niños y adolescentes se requiere de un personal que sólo este dedicado a este proceso, de esta manera el programa podrá constituirse en una estrategia preventiva que permitirá a los centros educativos identificar las distintas condiciones de salud mental y social del estudiantado, detectando factores de riesgo y de protección que permitan el diseño y la implementación de procesos de acompañamiento e intervención psicoeducativos contextualizados. </t>
  </si>
  <si>
    <r>
      <t xml:space="preserve"> 
Todos los indicadores cuentan con metas establecidas.
Producto: Número de estudiantes con malnutrición orientados en educación alimentaria y nutricional
Meta: 8,669 
Año: 2028
Producto: Número de proveedores de alimentos y asociados del Programa de Alimentación Escolar (PAE) orientados sobre gestión adecuada del servicio de alimentación en todas sus fases.
Meta: 200
Año: 2028
Producto: Número de estudiantes con déficit auditivo y/o visual beneficiados con dispositivos. 
Meta: 5,446
Año: 2028
Producto: Número de estudiantes que reciben servicio de salud individual 
Meta: 20,397
Año: 2028
Producto: Número de miembros de la comunidad educativa que reciben servicios de salud colectiva. 
Meta: 25,496
Año:2028
</t>
    </r>
    <r>
      <rPr>
        <b/>
        <sz val="11"/>
        <color rgb="FF000000"/>
        <rFont val="Avenir Next LT Pro"/>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</si>
</sst>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Avenir Next LT Pro"/>
      <family val="2"/>
    </font>
    <font>
      <b/>
      <sz val="11"/>
      <color theme="1"/>
      <name val="Avenir Next LT Pro"/>
      <family val="2"/>
    </font>
    <font>
      <b/>
      <sz val="18"/>
      <color theme="1"/>
      <name val="Avenir Next LT Pro"/>
      <family val="2"/>
    </font>
    <font>
      <b/>
      <i/>
      <sz val="14"/>
      <color theme="0"/>
      <name val="Avenir Next LT Pro"/>
      <family val="2"/>
    </font>
    <font>
      <b/>
      <i/>
      <sz val="12"/>
      <color theme="0"/>
      <name val="Avenir Next LT Pro"/>
      <family val="2"/>
    </font>
    <font>
      <sz val="11"/>
      <color theme="1"/>
      <name val="Calibri"/>
      <family val="2"/>
      <scheme val="minor"/>
    </font>
    <font>
      <b/>
      <sz val="11"/>
      <color theme="0"/>
      <name val="Avenir Next LT Pro"/>
      <family val="2"/>
    </font>
    <font>
      <b/>
      <sz val="11"/>
      <color theme="1"/>
      <name val="Wingdings"/>
      <charset val="2"/>
    </font>
    <font>
      <b/>
      <i/>
      <sz val="11"/>
      <color theme="1"/>
      <name val="Avenir Next LT Pro"/>
      <family val="2"/>
    </font>
    <font>
      <b/>
      <i/>
      <vertAlign val="superscript"/>
      <sz val="11"/>
      <color theme="1"/>
      <name val="Avenir Next LT Pro"/>
      <family val="2"/>
    </font>
    <font>
      <b/>
      <sz val="11"/>
      <color rgb="FF000000"/>
      <name val="Avenir Next LT Pro"/>
      <family val="2"/>
    </font>
    <font>
      <sz val="11"/>
      <color rgb="FF000000"/>
      <name val="Avenir Next LT Pro"/>
      <family val="2"/>
    </font>
    <font>
      <b/>
      <i/>
      <sz val="11"/>
      <color rgb="FF000000"/>
      <name val="Avenir Next LT Pro"/>
      <family val="2"/>
    </font>
    <font>
      <i/>
      <sz val="11"/>
      <color rgb="FF000000"/>
      <name val="Avenir Next LT Pro"/>
      <family val="2"/>
    </font>
    <font>
      <i/>
      <sz val="11"/>
      <color theme="1"/>
      <name val="Avenir Next LT Pro"/>
      <family val="2"/>
    </font>
    <font>
      <b/>
      <i/>
      <u/>
      <sz val="11"/>
      <color rgb="FF000000"/>
      <name val="Avenir Next LT Pro"/>
      <family val="2"/>
    </font>
    <font>
      <b/>
      <sz val="18"/>
      <color rgb="FF000000"/>
      <name val="Avenir Next LT Pro"/>
      <family val="2"/>
    </font>
    <font>
      <b/>
      <i/>
      <sz val="14"/>
      <color rgb="FFFFFFFF"/>
      <name val="Avenir Next LT Pro"/>
      <family val="2"/>
    </font>
    <font>
      <sz val="11"/>
      <color rgb="FF000000"/>
      <name val="Calibri"/>
      <family val="2"/>
    </font>
    <font>
      <u/>
      <sz val="11"/>
      <color rgb="FF000000"/>
      <name val="Avenir Next LT Pro"/>
      <family val="2"/>
    </font>
    <font>
      <b/>
      <u/>
      <sz val="11"/>
      <color rgb="FF000000"/>
      <name val="Avenir Next LT Pro"/>
      <family val="2"/>
    </font>
    <font>
      <sz val="11"/>
      <color rgb="FF000000"/>
      <name val="Avenir Next LT Pro"/>
      <family val="2"/>
      <charset val="1"/>
    </font>
    <font>
      <sz val="11"/>
      <color theme="1"/>
      <name val="Avenir Next LT Pro"/>
      <family val="2"/>
      <charset val="1"/>
    </font>
    <font>
      <sz val="11"/>
      <name val="Avenir Next LT Pro"/>
      <family val="2"/>
    </font>
  </fonts>
  <fills count="8">
    <fill>
      <patternFill patternType="none"/>
    </fill>
    <fill>
      <patternFill patternType="gray125"/>
    </fill>
    <fill>
      <patternFill patternType="solid">
        <fgColor rgb="FF003876"/>
        <bgColor indexed="64"/>
      </patternFill>
    </fill>
    <fill>
      <patternFill patternType="solid">
        <fgColor rgb="FF606060"/>
        <bgColor indexed="64"/>
      </patternFill>
    </fill>
    <fill>
      <patternFill patternType="solid">
        <fgColor rgb="FFC2C2C2"/>
        <bgColor indexed="64"/>
      </patternFill>
    </fill>
    <fill>
      <patternFill patternType="solid">
        <fgColor theme="8" tint="0.39997558519241921"/>
        <bgColor indexed="64"/>
      </patternFill>
    </fill>
    <fill>
      <patternFill patternType="solid">
        <fgColor rgb="FF003876"/>
        <bgColor rgb="FF000000"/>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ashDotDot">
        <color indexed="64"/>
      </left>
      <right style="dashDotDot">
        <color indexed="64"/>
      </right>
      <top style="dashDotDot">
        <color indexed="64"/>
      </top>
      <bottom style="dashDotDot">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right style="thin">
        <color indexed="64"/>
      </right>
      <top/>
      <bottom/>
      <diagonal/>
    </border>
  </borders>
  <cellStyleXfs count="2">
    <xf numFmtId="0" fontId="0" fillId="0" borderId="0"/>
    <xf numFmtId="9" fontId="6" fillId="0" borderId="0" applyFont="0" applyFill="0" applyBorder="0" applyAlignment="0" applyProtection="0"/>
  </cellStyleXfs>
  <cellXfs count="118">
    <xf numFmtId="0" fontId="0" fillId="0" borderId="0" xfId="0"/>
    <xf numFmtId="0" fontId="1" fillId="0" borderId="0" xfId="0" applyFont="1" applyAlignment="1">
      <alignment vertical="center"/>
    </xf>
    <xf numFmtId="0" fontId="2" fillId="0" borderId="1" xfId="0" applyFont="1" applyBorder="1" applyAlignment="1">
      <alignment vertical="center"/>
    </xf>
    <xf numFmtId="0" fontId="1" fillId="0" borderId="1" xfId="0" applyFont="1" applyBorder="1" applyAlignment="1">
      <alignment vertical="center" wrapText="1"/>
    </xf>
    <xf numFmtId="9" fontId="7" fillId="2" borderId="9" xfId="1" applyFont="1" applyFill="1" applyBorder="1" applyAlignment="1">
      <alignment horizontal="center" vertical="center"/>
    </xf>
    <xf numFmtId="0" fontId="2" fillId="0" borderId="0" xfId="0" applyFont="1" applyAlignment="1">
      <alignment horizontal="center" vertical="center"/>
    </xf>
    <xf numFmtId="9" fontId="4" fillId="2" borderId="0" xfId="0" applyNumberFormat="1" applyFont="1" applyFill="1" applyAlignment="1">
      <alignment vertical="center"/>
    </xf>
    <xf numFmtId="0" fontId="4" fillId="2" borderId="0" xfId="0" applyFont="1" applyFill="1" applyAlignment="1">
      <alignment horizontal="right" vertical="center"/>
    </xf>
    <xf numFmtId="0" fontId="8" fillId="0" borderId="3" xfId="0" applyFont="1" applyBorder="1" applyAlignment="1">
      <alignment horizontal="center" vertical="center"/>
    </xf>
    <xf numFmtId="0" fontId="2" fillId="0" borderId="0" xfId="0" applyFont="1" applyAlignment="1">
      <alignment horizontal="center" vertical="center" wrapText="1"/>
    </xf>
    <xf numFmtId="0" fontId="4" fillId="2" borderId="0" xfId="0" applyFont="1" applyFill="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vertical="center" wrapText="1"/>
    </xf>
    <xf numFmtId="0" fontId="1" fillId="0" borderId="0" xfId="0" applyFont="1"/>
    <xf numFmtId="9" fontId="4" fillId="2" borderId="0" xfId="0" applyNumberFormat="1" applyFont="1" applyFill="1" applyAlignment="1">
      <alignment horizontal="center" vertical="center"/>
    </xf>
    <xf numFmtId="0" fontId="4" fillId="5" borderId="0" xfId="0" applyFont="1" applyFill="1" applyAlignment="1">
      <alignment horizontal="right" vertical="center"/>
    </xf>
    <xf numFmtId="9" fontId="4" fillId="5" borderId="0" xfId="0" applyNumberFormat="1" applyFont="1" applyFill="1" applyAlignment="1">
      <alignment vertical="center"/>
    </xf>
    <xf numFmtId="0" fontId="1" fillId="0" borderId="17" xfId="0" applyFont="1" applyBorder="1" applyAlignment="1">
      <alignment vertical="center" wrapText="1"/>
    </xf>
    <xf numFmtId="0" fontId="12" fillId="0" borderId="17" xfId="0" applyFont="1" applyBorder="1" applyAlignment="1">
      <alignment vertical="center" wrapText="1"/>
    </xf>
    <xf numFmtId="0" fontId="12" fillId="0" borderId="6" xfId="0" applyFont="1" applyBorder="1" applyAlignment="1">
      <alignment vertical="top" wrapText="1"/>
    </xf>
    <xf numFmtId="0" fontId="12" fillId="0" borderId="1" xfId="0" applyFont="1" applyBorder="1" applyAlignment="1">
      <alignment horizontal="center" vertical="center" wrapText="1"/>
    </xf>
    <xf numFmtId="0" fontId="12" fillId="0" borderId="6" xfId="0" applyFont="1" applyBorder="1" applyAlignment="1">
      <alignment horizontal="center" vertical="center" wrapText="1"/>
    </xf>
    <xf numFmtId="0" fontId="1" fillId="0" borderId="0" xfId="0" applyFont="1" applyAlignment="1">
      <alignment horizontal="center" vertical="top" wrapText="1"/>
    </xf>
    <xf numFmtId="0" fontId="12" fillId="0" borderId="8" xfId="0" applyFont="1" applyBorder="1" applyAlignment="1">
      <alignment vertical="top" wrapText="1"/>
    </xf>
    <xf numFmtId="0" fontId="12" fillId="0" borderId="18" xfId="0" applyFont="1" applyBorder="1" applyAlignment="1">
      <alignment vertical="top" wrapText="1"/>
    </xf>
    <xf numFmtId="0" fontId="12" fillId="0" borderId="8" xfId="0" applyFont="1" applyBorder="1" applyAlignment="1">
      <alignment vertical="center" wrapText="1"/>
    </xf>
    <xf numFmtId="0" fontId="12" fillId="0" borderId="18" xfId="0" applyFont="1" applyBorder="1" applyAlignment="1">
      <alignment vertical="center" wrapText="1"/>
    </xf>
    <xf numFmtId="0" fontId="0" fillId="0" borderId="1" xfId="0" applyBorder="1" applyAlignment="1">
      <alignment horizontal="left" vertical="center" wrapText="1"/>
    </xf>
    <xf numFmtId="9" fontId="1"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0" fontId="12" fillId="0" borderId="18" xfId="0" applyFont="1" applyBorder="1" applyAlignment="1">
      <alignment horizontal="center" vertical="center" wrapText="1"/>
    </xf>
    <xf numFmtId="0" fontId="12" fillId="0" borderId="0" xfId="0" applyFont="1"/>
    <xf numFmtId="0" fontId="18" fillId="6" borderId="0" xfId="0" applyFont="1" applyFill="1" applyAlignment="1">
      <alignment wrapText="1"/>
    </xf>
    <xf numFmtId="0" fontId="1" fillId="0" borderId="1" xfId="0" applyFont="1" applyBorder="1" applyAlignment="1">
      <alignment horizontal="left" vertical="center" wrapText="1"/>
    </xf>
    <xf numFmtId="0" fontId="12" fillId="7" borderId="18" xfId="0" applyFont="1" applyFill="1" applyBorder="1" applyAlignment="1">
      <alignment horizontal="center" vertical="center" wrapText="1"/>
    </xf>
    <xf numFmtId="0" fontId="19" fillId="0" borderId="6"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8" xfId="0" applyFont="1" applyBorder="1" applyAlignment="1">
      <alignment horizontal="center" vertical="center" wrapText="1"/>
    </xf>
    <xf numFmtId="0" fontId="19" fillId="7" borderId="18" xfId="0" applyFont="1" applyFill="1" applyBorder="1" applyAlignment="1">
      <alignment horizontal="center" vertical="center" wrapText="1"/>
    </xf>
    <xf numFmtId="0" fontId="19" fillId="0" borderId="1" xfId="0" applyFont="1" applyBorder="1" applyAlignment="1">
      <alignment horizontal="center" vertical="center" wrapText="1"/>
    </xf>
    <xf numFmtId="0" fontId="12" fillId="0" borderId="6" xfId="0" applyFont="1" applyBorder="1" applyAlignment="1">
      <alignment horizontal="center" wrapText="1"/>
    </xf>
    <xf numFmtId="0" fontId="12" fillId="0" borderId="18" xfId="0" applyFont="1" applyBorder="1" applyAlignment="1">
      <alignment horizontal="center" wrapText="1"/>
    </xf>
    <xf numFmtId="0" fontId="19" fillId="0" borderId="8" xfId="0" applyFont="1" applyBorder="1" applyAlignment="1">
      <alignment horizontal="center" wrapText="1"/>
    </xf>
    <xf numFmtId="0" fontId="19" fillId="0" borderId="18" xfId="0" applyFont="1" applyBorder="1" applyAlignment="1">
      <alignment horizontal="center" wrapText="1"/>
    </xf>
    <xf numFmtId="0" fontId="12" fillId="0" borderId="18" xfId="0" applyFont="1" applyBorder="1" applyAlignment="1">
      <alignment horizontal="center"/>
    </xf>
    <xf numFmtId="0" fontId="19" fillId="7" borderId="18" xfId="0" applyFont="1" applyFill="1" applyBorder="1" applyAlignment="1">
      <alignment horizontal="center" wrapText="1"/>
    </xf>
    <xf numFmtId="0" fontId="22" fillId="0" borderId="0" xfId="0" applyFont="1"/>
    <xf numFmtId="0" fontId="23" fillId="0" borderId="0" xfId="0" applyFont="1"/>
    <xf numFmtId="0" fontId="12" fillId="0" borderId="8" xfId="0" applyFont="1" applyBorder="1" applyAlignment="1">
      <alignment horizontal="left" vertical="top" wrapText="1"/>
    </xf>
    <xf numFmtId="0" fontId="1" fillId="0" borderId="8" xfId="0" applyFont="1" applyBorder="1" applyAlignment="1">
      <alignment horizontal="left" vertical="top"/>
    </xf>
    <xf numFmtId="0" fontId="2" fillId="4" borderId="7" xfId="0" applyFont="1" applyFill="1" applyBorder="1" applyAlignment="1">
      <alignment horizontal="left" vertical="center"/>
    </xf>
    <xf numFmtId="0" fontId="2" fillId="4" borderId="7"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8" xfId="0" applyFont="1" applyBorder="1" applyAlignment="1">
      <alignment horizontal="left" vertical="center"/>
    </xf>
    <xf numFmtId="0" fontId="12" fillId="7" borderId="14" xfId="0" applyFont="1" applyFill="1" applyBorder="1" applyAlignment="1">
      <alignment horizontal="left" vertical="top" wrapText="1"/>
    </xf>
    <xf numFmtId="0" fontId="1" fillId="7" borderId="15" xfId="0" applyFont="1" applyFill="1" applyBorder="1" applyAlignment="1">
      <alignment horizontal="left" vertical="top"/>
    </xf>
    <xf numFmtId="0" fontId="1" fillId="7" borderId="16" xfId="0" applyFont="1" applyFill="1" applyBorder="1" applyAlignment="1">
      <alignment horizontal="left" vertical="top"/>
    </xf>
    <xf numFmtId="0" fontId="1" fillId="0" borderId="8" xfId="0" applyFont="1" applyBorder="1" applyAlignment="1">
      <alignment horizontal="left" vertical="center" wrapText="1"/>
    </xf>
    <xf numFmtId="0" fontId="4" fillId="2" borderId="0" xfId="0" applyFont="1" applyFill="1" applyAlignment="1">
      <alignment horizontal="left" vertical="center"/>
    </xf>
    <xf numFmtId="0" fontId="14" fillId="0" borderId="8" xfId="0" applyFont="1" applyBorder="1" applyAlignment="1">
      <alignment horizontal="left" vertical="top" wrapText="1"/>
    </xf>
    <xf numFmtId="0" fontId="15" fillId="0" borderId="8" xfId="0" applyFont="1" applyBorder="1" applyAlignment="1">
      <alignment horizontal="left" vertical="top"/>
    </xf>
    <xf numFmtId="0" fontId="1" fillId="0" borderId="8" xfId="0" applyFont="1" applyBorder="1" applyAlignment="1">
      <alignment horizontal="left" vertical="top" wrapText="1"/>
    </xf>
    <xf numFmtId="0" fontId="3" fillId="0" borderId="0" xfId="0" applyFont="1" applyAlignment="1">
      <alignment horizontal="center" vertical="center"/>
    </xf>
    <xf numFmtId="0" fontId="2" fillId="0" borderId="5"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1" fillId="0" borderId="5" xfId="0" applyFont="1" applyBorder="1" applyAlignment="1">
      <alignment horizontal="left" vertical="center" wrapText="1"/>
    </xf>
    <xf numFmtId="0" fontId="1" fillId="0" borderId="2" xfId="0" applyFont="1" applyBorder="1" applyAlignment="1">
      <alignment horizontal="left" vertical="center" wrapText="1"/>
    </xf>
    <xf numFmtId="0" fontId="1" fillId="0" borderId="6" xfId="0" applyFont="1" applyBorder="1" applyAlignment="1">
      <alignment horizontal="left" vertical="center" wrapText="1"/>
    </xf>
    <xf numFmtId="0" fontId="1" fillId="0" borderId="1" xfId="0" applyFont="1" applyBorder="1" applyAlignment="1">
      <alignment horizontal="left" vertical="center" wrapText="1"/>
    </xf>
    <xf numFmtId="0" fontId="12" fillId="7" borderId="8" xfId="0" applyFont="1" applyFill="1" applyBorder="1" applyAlignment="1">
      <alignment horizontal="left" vertical="center" wrapText="1"/>
    </xf>
    <xf numFmtId="0" fontId="1" fillId="7" borderId="8" xfId="0" applyFont="1" applyFill="1" applyBorder="1" applyAlignment="1">
      <alignment horizontal="left" vertical="center"/>
    </xf>
    <xf numFmtId="0" fontId="1" fillId="7" borderId="8" xfId="0" applyFont="1" applyFill="1" applyBorder="1" applyAlignment="1">
      <alignment horizontal="left" vertical="center" wrapText="1"/>
    </xf>
    <xf numFmtId="0" fontId="5" fillId="3" borderId="0" xfId="0" applyFont="1" applyFill="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7" borderId="10" xfId="0" applyFont="1" applyFill="1" applyBorder="1" applyAlignment="1">
      <alignment horizontal="center" vertical="center"/>
    </xf>
    <xf numFmtId="0" fontId="1" fillId="7" borderId="11" xfId="0" applyFont="1" applyFill="1" applyBorder="1" applyAlignment="1">
      <alignment horizontal="center" vertical="center"/>
    </xf>
    <xf numFmtId="0" fontId="12" fillId="0" borderId="8" xfId="0" quotePrefix="1" applyFont="1" applyBorder="1" applyAlignment="1">
      <alignment horizontal="left" vertical="top" wrapText="1"/>
    </xf>
    <xf numFmtId="0" fontId="2" fillId="0" borderId="13" xfId="0" applyFont="1" applyBorder="1" applyAlignment="1">
      <alignment horizontal="center" vertical="center"/>
    </xf>
    <xf numFmtId="9" fontId="4" fillId="2" borderId="0" xfId="0" applyNumberFormat="1" applyFont="1" applyFill="1" applyAlignment="1">
      <alignment horizontal="center" vertical="center"/>
    </xf>
    <xf numFmtId="0" fontId="4" fillId="2" borderId="0" xfId="0" applyFont="1" applyFill="1" applyAlignment="1">
      <alignment horizontal="right" vertical="center"/>
    </xf>
    <xf numFmtId="0" fontId="5" fillId="3" borderId="4" xfId="0" applyFont="1" applyFill="1" applyBorder="1" applyAlignment="1">
      <alignment horizontal="center" vertical="center"/>
    </xf>
    <xf numFmtId="0" fontId="1" fillId="0" borderId="12" xfId="0" applyFont="1" applyBorder="1" applyAlignment="1">
      <alignment horizontal="left" vertical="top" wrapText="1"/>
    </xf>
    <xf numFmtId="0" fontId="1" fillId="0" borderId="12" xfId="0" applyFont="1" applyBorder="1" applyAlignment="1">
      <alignment horizontal="left" vertical="top"/>
    </xf>
    <xf numFmtId="0" fontId="1" fillId="7" borderId="12" xfId="0" applyFont="1" applyFill="1" applyBorder="1" applyAlignment="1">
      <alignment horizontal="left" vertical="top" wrapText="1"/>
    </xf>
    <xf numFmtId="0" fontId="1" fillId="7" borderId="1" xfId="0" applyFont="1" applyFill="1" applyBorder="1" applyAlignment="1">
      <alignment horizontal="left" vertical="top" wrapText="1"/>
    </xf>
    <xf numFmtId="0" fontId="1" fillId="7" borderId="1" xfId="0" applyFont="1" applyFill="1" applyBorder="1" applyAlignment="1">
      <alignment horizontal="left" vertical="top"/>
    </xf>
    <xf numFmtId="0" fontId="1" fillId="0" borderId="1" xfId="0" applyFont="1" applyBorder="1" applyAlignment="1">
      <alignment horizontal="left" vertical="top"/>
    </xf>
    <xf numFmtId="0" fontId="22" fillId="0" borderId="12" xfId="0" applyFont="1" applyBorder="1" applyAlignment="1">
      <alignment horizontal="left" vertical="top" wrapText="1"/>
    </xf>
    <xf numFmtId="0" fontId="4" fillId="2" borderId="0" xfId="0" applyFont="1" applyFill="1" applyAlignment="1">
      <alignment horizontal="center" vertical="center"/>
    </xf>
    <xf numFmtId="0" fontId="1" fillId="7" borderId="12" xfId="0" applyFont="1" applyFill="1" applyBorder="1" applyAlignment="1">
      <alignment horizontal="left" vertical="top"/>
    </xf>
    <xf numFmtId="0" fontId="22" fillId="0" borderId="0" xfId="0" applyFont="1" applyAlignment="1">
      <alignment horizontal="left" wrapText="1"/>
    </xf>
    <xf numFmtId="0" fontId="22" fillId="0" borderId="22" xfId="0" applyFont="1" applyBorder="1" applyAlignment="1">
      <alignment horizontal="left" wrapText="1"/>
    </xf>
    <xf numFmtId="0" fontId="2" fillId="4" borderId="0" xfId="0" applyFont="1" applyFill="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1" fillId="0" borderId="0" xfId="0" applyFont="1" applyAlignment="1">
      <alignment horizontal="left" vertical="center"/>
    </xf>
    <xf numFmtId="0" fontId="11" fillId="0" borderId="5" xfId="0" applyFont="1" applyBorder="1"/>
    <xf numFmtId="0" fontId="11" fillId="0" borderId="6" xfId="0" applyFont="1" applyBorder="1"/>
    <xf numFmtId="0" fontId="12" fillId="0" borderId="19" xfId="0" applyFont="1" applyBorder="1" applyAlignment="1">
      <alignment horizontal="center" vertical="center" wrapText="1"/>
    </xf>
    <xf numFmtId="0" fontId="19" fillId="0" borderId="4" xfId="0" applyFont="1" applyBorder="1" applyAlignment="1">
      <alignment horizontal="center" wrapText="1"/>
    </xf>
    <xf numFmtId="0" fontId="19" fillId="0" borderId="19" xfId="0" applyFont="1" applyBorder="1" applyAlignment="1">
      <alignment horizontal="center" wrapText="1"/>
    </xf>
    <xf numFmtId="0" fontId="19" fillId="0" borderId="20" xfId="0" applyFont="1" applyBorder="1" applyAlignment="1">
      <alignment horizontal="center" wrapText="1"/>
    </xf>
    <xf numFmtId="0" fontId="12" fillId="0" borderId="4"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17" fillId="0" borderId="0" xfId="0" applyFont="1" applyAlignment="1">
      <alignment horizontal="center" vertical="center"/>
    </xf>
    <xf numFmtId="0" fontId="18" fillId="6" borderId="0" xfId="0" applyFont="1" applyFill="1"/>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colors>
    <mruColors>
      <color rgb="FF003876"/>
      <color rgb="FF606060"/>
      <color rgb="FFC2C2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22A24-BB24-4344-8A45-0D50078B4053}">
  <dimension ref="A1:F65"/>
  <sheetViews>
    <sheetView showGridLines="0" tabSelected="1" zoomScale="90" zoomScaleNormal="90" workbookViewId="0"/>
  </sheetViews>
  <sheetFormatPr baseColWidth="10" defaultColWidth="0" defaultRowHeight="18" customHeight="1" zeroHeight="1" x14ac:dyDescent="0.25"/>
  <cols>
    <col min="1" max="1" width="3.28515625" style="1" customWidth="1"/>
    <col min="2" max="2" width="26.7109375" style="1" bestFit="1" customWidth="1"/>
    <col min="3" max="3" width="33.28515625" style="1" customWidth="1"/>
    <col min="4" max="4" width="35.42578125" style="1" bestFit="1" customWidth="1"/>
    <col min="5" max="5" width="33.28515625" style="1" customWidth="1"/>
    <col min="6" max="6" width="3.28515625" style="1" customWidth="1"/>
    <col min="7" max="48" width="11.5703125" style="1" hidden="1" customWidth="1"/>
    <col min="49" max="16384" width="11.5703125" style="1" hidden="1"/>
  </cols>
  <sheetData>
    <row r="1" spans="2:5" ht="4.9000000000000004" customHeight="1" x14ac:dyDescent="0.25"/>
    <row r="2" spans="2:5" ht="33" customHeight="1" x14ac:dyDescent="0.25">
      <c r="B2" s="63" t="s">
        <v>0</v>
      </c>
      <c r="C2" s="63"/>
      <c r="D2" s="63"/>
      <c r="E2" s="63"/>
    </row>
    <row r="3" spans="2:5" ht="4.9000000000000004" customHeight="1" x14ac:dyDescent="0.25"/>
    <row r="4" spans="2:5" ht="24" customHeight="1" x14ac:dyDescent="0.25">
      <c r="B4" s="59" t="s">
        <v>1</v>
      </c>
      <c r="C4" s="59"/>
      <c r="D4" s="59"/>
      <c r="E4" s="59"/>
    </row>
    <row r="5" spans="2:5" ht="4.9000000000000004" customHeight="1" x14ac:dyDescent="0.25"/>
    <row r="6" spans="2:5" ht="18" customHeight="1" x14ac:dyDescent="0.25">
      <c r="B6" s="2" t="s">
        <v>2</v>
      </c>
      <c r="C6" s="70" t="s">
        <v>3</v>
      </c>
      <c r="D6" s="70"/>
      <c r="E6" s="70"/>
    </row>
    <row r="7" spans="2:5" ht="18" customHeight="1" x14ac:dyDescent="0.25">
      <c r="B7" s="2" t="s">
        <v>4</v>
      </c>
      <c r="C7" s="70" t="s">
        <v>5</v>
      </c>
      <c r="D7" s="70"/>
      <c r="E7" s="70"/>
    </row>
    <row r="8" spans="2:5" ht="27" customHeight="1" x14ac:dyDescent="0.25">
      <c r="B8" s="13" t="s">
        <v>6</v>
      </c>
      <c r="C8" s="3" t="s">
        <v>7</v>
      </c>
      <c r="D8" s="2" t="s">
        <v>8</v>
      </c>
      <c r="E8" s="3" t="s">
        <v>9</v>
      </c>
    </row>
    <row r="9" spans="2:5" ht="18" customHeight="1" x14ac:dyDescent="0.25">
      <c r="B9" s="2" t="s">
        <v>10</v>
      </c>
      <c r="C9" s="3">
        <v>2025</v>
      </c>
      <c r="D9" s="2" t="s">
        <v>11</v>
      </c>
      <c r="E9" s="3"/>
    </row>
    <row r="10" spans="2:5" ht="18" customHeight="1" x14ac:dyDescent="0.25">
      <c r="B10" s="64" t="s">
        <v>12</v>
      </c>
      <c r="C10" s="65"/>
      <c r="D10" s="65"/>
      <c r="E10" s="66"/>
    </row>
    <row r="11" spans="2:5" ht="30" customHeight="1" x14ac:dyDescent="0.25">
      <c r="B11" s="67"/>
      <c r="C11" s="68"/>
      <c r="D11" s="68"/>
      <c r="E11" s="69"/>
    </row>
    <row r="12" spans="2:5" ht="18" customHeight="1" x14ac:dyDescent="0.25">
      <c r="B12" s="64" t="s">
        <v>13</v>
      </c>
      <c r="C12" s="65"/>
      <c r="D12" s="65"/>
      <c r="E12" s="66"/>
    </row>
    <row r="13" spans="2:5" ht="250.5" customHeight="1" x14ac:dyDescent="0.25">
      <c r="B13" s="67" t="s">
        <v>326</v>
      </c>
      <c r="C13" s="68"/>
      <c r="D13" s="68"/>
      <c r="E13" s="69"/>
    </row>
    <row r="14" spans="2:5" ht="4.9000000000000004" customHeight="1" x14ac:dyDescent="0.25"/>
    <row r="15" spans="2:5" ht="24" customHeight="1" x14ac:dyDescent="0.25">
      <c r="B15" s="59" t="s">
        <v>14</v>
      </c>
      <c r="C15" s="59"/>
      <c r="D15" s="59"/>
      <c r="E15" s="59"/>
    </row>
    <row r="16" spans="2:5" ht="4.9000000000000004" customHeight="1" x14ac:dyDescent="0.25"/>
    <row r="17" spans="2:5" ht="18" customHeight="1" x14ac:dyDescent="0.25">
      <c r="B17" s="51" t="s">
        <v>15</v>
      </c>
      <c r="C17" s="51"/>
      <c r="D17" s="51"/>
      <c r="E17" s="51"/>
    </row>
    <row r="18" spans="2:5" ht="40.15" customHeight="1" x14ac:dyDescent="0.25">
      <c r="B18" s="54" t="s">
        <v>16</v>
      </c>
      <c r="C18" s="54"/>
      <c r="D18" s="54"/>
      <c r="E18" s="54"/>
    </row>
    <row r="19" spans="2:5" ht="18" customHeight="1" x14ac:dyDescent="0.25">
      <c r="B19" s="51" t="s">
        <v>17</v>
      </c>
      <c r="C19" s="51"/>
      <c r="D19" s="51"/>
      <c r="E19" s="51"/>
    </row>
    <row r="20" spans="2:5" ht="140.25" customHeight="1" x14ac:dyDescent="0.25">
      <c r="B20" s="58" t="s">
        <v>18</v>
      </c>
      <c r="C20" s="54"/>
      <c r="D20" s="54"/>
      <c r="E20" s="54"/>
    </row>
    <row r="21" spans="2:5" ht="18" customHeight="1" x14ac:dyDescent="0.25">
      <c r="B21" s="51" t="s">
        <v>19</v>
      </c>
      <c r="C21" s="51"/>
      <c r="D21" s="51"/>
      <c r="E21" s="51"/>
    </row>
    <row r="22" spans="2:5" ht="87" customHeight="1" x14ac:dyDescent="0.25">
      <c r="B22" s="58" t="s">
        <v>20</v>
      </c>
      <c r="C22" s="54"/>
      <c r="D22" s="54"/>
      <c r="E22" s="54"/>
    </row>
    <row r="23" spans="2:5" ht="18" customHeight="1" x14ac:dyDescent="0.25">
      <c r="B23" s="51" t="s">
        <v>21</v>
      </c>
      <c r="C23" s="51"/>
      <c r="D23" s="51"/>
      <c r="E23" s="51"/>
    </row>
    <row r="24" spans="2:5" ht="57.75" customHeight="1" x14ac:dyDescent="0.25">
      <c r="B24" s="58" t="s">
        <v>22</v>
      </c>
      <c r="C24" s="54"/>
      <c r="D24" s="54"/>
      <c r="E24" s="54"/>
    </row>
    <row r="25" spans="2:5" ht="18" customHeight="1" x14ac:dyDescent="0.25">
      <c r="B25" s="51" t="s">
        <v>23</v>
      </c>
      <c r="C25" s="51"/>
      <c r="D25" s="51"/>
      <c r="E25" s="51"/>
    </row>
    <row r="26" spans="2:5" ht="165.75" customHeight="1" x14ac:dyDescent="0.25">
      <c r="B26" s="62" t="s">
        <v>24</v>
      </c>
      <c r="C26" s="50"/>
      <c r="D26" s="50"/>
      <c r="E26" s="50"/>
    </row>
    <row r="27" spans="2:5" ht="33" customHeight="1" x14ac:dyDescent="0.25">
      <c r="B27" s="52" t="s">
        <v>25</v>
      </c>
      <c r="C27" s="52"/>
      <c r="D27" s="52"/>
      <c r="E27" s="52"/>
    </row>
    <row r="28" spans="2:5" ht="40.15" customHeight="1" x14ac:dyDescent="0.25">
      <c r="B28" s="54" t="s">
        <v>26</v>
      </c>
      <c r="C28" s="54"/>
      <c r="D28" s="54"/>
      <c r="E28" s="54"/>
    </row>
    <row r="29" spans="2:5" ht="18" customHeight="1" x14ac:dyDescent="0.25">
      <c r="B29" s="51" t="s">
        <v>27</v>
      </c>
      <c r="C29" s="51"/>
      <c r="D29" s="51"/>
      <c r="E29" s="51"/>
    </row>
    <row r="30" spans="2:5" ht="40.15" customHeight="1" x14ac:dyDescent="0.25">
      <c r="B30" s="54" t="s">
        <v>321</v>
      </c>
      <c r="C30" s="54"/>
      <c r="D30" s="54"/>
      <c r="E30" s="54"/>
    </row>
    <row r="31" spans="2:5" ht="4.9000000000000004" customHeight="1" x14ac:dyDescent="0.25"/>
    <row r="32" spans="2:5" ht="24" customHeight="1" x14ac:dyDescent="0.25">
      <c r="B32" s="59" t="s">
        <v>28</v>
      </c>
      <c r="C32" s="59"/>
      <c r="D32" s="59"/>
      <c r="E32" s="59"/>
    </row>
    <row r="33" spans="2:5" ht="4.9000000000000004" customHeight="1" x14ac:dyDescent="0.25"/>
    <row r="34" spans="2:5" ht="18" customHeight="1" x14ac:dyDescent="0.25">
      <c r="B34" s="51" t="s">
        <v>29</v>
      </c>
      <c r="C34" s="51"/>
      <c r="D34" s="51"/>
      <c r="E34" s="51"/>
    </row>
    <row r="35" spans="2:5" ht="409.5" customHeight="1" x14ac:dyDescent="0.25">
      <c r="B35" s="49" t="s">
        <v>322</v>
      </c>
      <c r="C35" s="50"/>
      <c r="D35" s="50"/>
      <c r="E35" s="50"/>
    </row>
    <row r="36" spans="2:5" ht="18" customHeight="1" x14ac:dyDescent="0.25">
      <c r="B36" s="51" t="s">
        <v>30</v>
      </c>
      <c r="C36" s="51"/>
      <c r="D36" s="51"/>
      <c r="E36" s="51"/>
    </row>
    <row r="37" spans="2:5" ht="408" customHeight="1" x14ac:dyDescent="0.25">
      <c r="B37" s="60" t="s">
        <v>31</v>
      </c>
      <c r="C37" s="61"/>
      <c r="D37" s="61"/>
      <c r="E37" s="61"/>
    </row>
    <row r="38" spans="2:5" ht="3.75" customHeight="1" x14ac:dyDescent="0.25"/>
    <row r="39" spans="2:5" ht="24" customHeight="1" x14ac:dyDescent="0.25">
      <c r="B39" s="59" t="s">
        <v>32</v>
      </c>
      <c r="C39" s="59"/>
      <c r="D39" s="59"/>
      <c r="E39" s="59"/>
    </row>
    <row r="40" spans="2:5" ht="4.9000000000000004" customHeight="1" x14ac:dyDescent="0.25"/>
    <row r="41" spans="2:5" ht="36" customHeight="1" x14ac:dyDescent="0.25">
      <c r="B41" s="52" t="s">
        <v>33</v>
      </c>
      <c r="C41" s="52"/>
      <c r="D41" s="52"/>
      <c r="E41" s="52"/>
    </row>
    <row r="42" spans="2:5" ht="84" customHeight="1" x14ac:dyDescent="0.25">
      <c r="B42" s="58" t="s">
        <v>323</v>
      </c>
      <c r="C42" s="58"/>
      <c r="D42" s="58"/>
      <c r="E42" s="58"/>
    </row>
    <row r="43" spans="2:5" ht="18" customHeight="1" x14ac:dyDescent="0.25">
      <c r="B43" s="51" t="s">
        <v>34</v>
      </c>
      <c r="C43" s="51"/>
      <c r="D43" s="51"/>
      <c r="E43" s="51"/>
    </row>
    <row r="44" spans="2:5" ht="406.5" customHeight="1" x14ac:dyDescent="0.25">
      <c r="B44" s="49" t="s">
        <v>324</v>
      </c>
      <c r="C44" s="50"/>
      <c r="D44" s="50"/>
      <c r="E44" s="50"/>
    </row>
    <row r="45" spans="2:5" ht="36" customHeight="1" x14ac:dyDescent="0.25">
      <c r="B45" s="52" t="s">
        <v>35</v>
      </c>
      <c r="C45" s="52"/>
      <c r="D45" s="52"/>
      <c r="E45" s="52"/>
    </row>
    <row r="46" spans="2:5" ht="119.25" customHeight="1" x14ac:dyDescent="0.25">
      <c r="B46" s="49" t="s">
        <v>36</v>
      </c>
      <c r="C46" s="50"/>
      <c r="D46" s="50"/>
      <c r="E46" s="50"/>
    </row>
    <row r="47" spans="2:5" ht="36" customHeight="1" x14ac:dyDescent="0.25">
      <c r="B47" s="52" t="s">
        <v>37</v>
      </c>
      <c r="C47" s="52"/>
      <c r="D47" s="52"/>
      <c r="E47" s="52"/>
    </row>
    <row r="48" spans="2:5" ht="36" customHeight="1" x14ac:dyDescent="0.25">
      <c r="B48" s="58" t="s">
        <v>38</v>
      </c>
      <c r="C48" s="58"/>
      <c r="D48" s="58"/>
      <c r="E48" s="58"/>
    </row>
    <row r="49" spans="2:5" ht="18" customHeight="1" x14ac:dyDescent="0.25">
      <c r="B49" s="51" t="s">
        <v>39</v>
      </c>
      <c r="C49" s="51"/>
      <c r="D49" s="51"/>
      <c r="E49" s="51"/>
    </row>
    <row r="50" spans="2:5" ht="162" customHeight="1" x14ac:dyDescent="0.25">
      <c r="B50" s="53" t="s">
        <v>40</v>
      </c>
      <c r="C50" s="54"/>
      <c r="D50" s="54"/>
      <c r="E50" s="54"/>
    </row>
    <row r="51" spans="2:5" ht="18" customHeight="1" x14ac:dyDescent="0.25">
      <c r="B51" s="51" t="s">
        <v>41</v>
      </c>
      <c r="C51" s="51"/>
      <c r="D51" s="51"/>
      <c r="E51" s="51"/>
    </row>
    <row r="52" spans="2:5" ht="40.15" customHeight="1" x14ac:dyDescent="0.25">
      <c r="B52" s="58" t="s">
        <v>42</v>
      </c>
      <c r="C52" s="58"/>
      <c r="D52" s="58"/>
      <c r="E52" s="58"/>
    </row>
    <row r="53" spans="2:5" ht="18" customHeight="1" x14ac:dyDescent="0.25">
      <c r="B53" s="51" t="s">
        <v>43</v>
      </c>
      <c r="C53" s="51"/>
      <c r="D53" s="51"/>
      <c r="E53" s="51"/>
    </row>
    <row r="54" spans="2:5" ht="87.75" customHeight="1" x14ac:dyDescent="0.25">
      <c r="B54" s="58" t="s">
        <v>44</v>
      </c>
      <c r="C54" s="54"/>
      <c r="D54" s="54"/>
      <c r="E54" s="54"/>
    </row>
    <row r="55" spans="2:5" ht="18" customHeight="1" x14ac:dyDescent="0.25">
      <c r="B55" s="51" t="s">
        <v>45</v>
      </c>
      <c r="C55" s="51"/>
      <c r="D55" s="51"/>
      <c r="E55" s="51"/>
    </row>
    <row r="56" spans="2:5" ht="363" customHeight="1" x14ac:dyDescent="0.25">
      <c r="B56" s="53" t="s">
        <v>325</v>
      </c>
      <c r="C56" s="54"/>
      <c r="D56" s="54"/>
      <c r="E56" s="54"/>
    </row>
    <row r="57" spans="2:5" ht="18" customHeight="1" x14ac:dyDescent="0.25">
      <c r="B57" s="51" t="s">
        <v>46</v>
      </c>
      <c r="C57" s="51"/>
      <c r="D57" s="51"/>
      <c r="E57" s="51"/>
    </row>
    <row r="58" spans="2:5" ht="409.5" customHeight="1" x14ac:dyDescent="0.25">
      <c r="B58" s="55" t="s">
        <v>47</v>
      </c>
      <c r="C58" s="56"/>
      <c r="D58" s="56"/>
      <c r="E58" s="57"/>
    </row>
    <row r="59" spans="2:5" ht="18" customHeight="1" x14ac:dyDescent="0.25">
      <c r="B59" s="51" t="s">
        <v>48</v>
      </c>
      <c r="C59" s="51"/>
      <c r="D59" s="51"/>
      <c r="E59" s="51"/>
    </row>
    <row r="60" spans="2:5" ht="168" customHeight="1" x14ac:dyDescent="0.25">
      <c r="B60" s="58" t="s">
        <v>49</v>
      </c>
      <c r="C60" s="54"/>
      <c r="D60" s="54"/>
      <c r="E60" s="54"/>
    </row>
    <row r="61" spans="2:5" ht="18" customHeight="1" x14ac:dyDescent="0.25">
      <c r="B61" s="51" t="s">
        <v>50</v>
      </c>
      <c r="C61" s="51"/>
      <c r="D61" s="51"/>
      <c r="E61" s="51"/>
    </row>
    <row r="62" spans="2:5" ht="129.75" customHeight="1" x14ac:dyDescent="0.25">
      <c r="B62" s="49" t="s">
        <v>51</v>
      </c>
      <c r="C62" s="50"/>
      <c r="D62" s="50"/>
      <c r="E62" s="50"/>
    </row>
    <row r="63" spans="2:5" ht="18" customHeight="1" x14ac:dyDescent="0.25"/>
    <row r="64" spans="2:5" ht="18" customHeight="1" x14ac:dyDescent="0.25"/>
    <row r="65" ht="18" customHeight="1" x14ac:dyDescent="0.25"/>
  </sheetData>
  <mergeCells count="51">
    <mergeCell ref="B17:E17"/>
    <mergeCell ref="C6:E6"/>
    <mergeCell ref="C7:E7"/>
    <mergeCell ref="B19:E19"/>
    <mergeCell ref="B21:E21"/>
    <mergeCell ref="B12:E12"/>
    <mergeCell ref="B13:E13"/>
    <mergeCell ref="B2:E2"/>
    <mergeCell ref="B4:E4"/>
    <mergeCell ref="B10:E10"/>
    <mergeCell ref="B11:E11"/>
    <mergeCell ref="B15:E15"/>
    <mergeCell ref="B27:E27"/>
    <mergeCell ref="B29:E29"/>
    <mergeCell ref="B18:E18"/>
    <mergeCell ref="B20:E20"/>
    <mergeCell ref="B22:E22"/>
    <mergeCell ref="B24:E24"/>
    <mergeCell ref="B26:E26"/>
    <mergeCell ref="B28:E28"/>
    <mergeCell ref="B23:E23"/>
    <mergeCell ref="B25:E25"/>
    <mergeCell ref="B54:E54"/>
    <mergeCell ref="B55:E55"/>
    <mergeCell ref="B49:E49"/>
    <mergeCell ref="B30:E30"/>
    <mergeCell ref="B32:E32"/>
    <mergeCell ref="B34:E34"/>
    <mergeCell ref="B35:E35"/>
    <mergeCell ref="B36:E36"/>
    <mergeCell ref="B37:E37"/>
    <mergeCell ref="B39:E39"/>
    <mergeCell ref="B41:E41"/>
    <mergeCell ref="B42:E42"/>
    <mergeCell ref="B48:E48"/>
    <mergeCell ref="B62:E62"/>
    <mergeCell ref="B43:E43"/>
    <mergeCell ref="B44:E44"/>
    <mergeCell ref="B45:E45"/>
    <mergeCell ref="B46:E46"/>
    <mergeCell ref="B47:E47"/>
    <mergeCell ref="B56:E56"/>
    <mergeCell ref="B57:E57"/>
    <mergeCell ref="B58:E58"/>
    <mergeCell ref="B59:E59"/>
    <mergeCell ref="B60:E60"/>
    <mergeCell ref="B61:E61"/>
    <mergeCell ref="B50:E50"/>
    <mergeCell ref="B51:E51"/>
    <mergeCell ref="B52:E52"/>
    <mergeCell ref="B53:E5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55B2A-8347-4547-97F4-C47ED6E1FB73}">
  <dimension ref="A1:K95"/>
  <sheetViews>
    <sheetView showGridLines="0" zoomScale="90" zoomScaleNormal="90" workbookViewId="0"/>
  </sheetViews>
  <sheetFormatPr baseColWidth="10" defaultColWidth="0" defaultRowHeight="18" customHeight="1" zeroHeight="1" x14ac:dyDescent="0.25"/>
  <cols>
    <col min="1" max="1" width="3.28515625" style="1" customWidth="1"/>
    <col min="2" max="2" width="26.7109375" style="1" bestFit="1" customWidth="1"/>
    <col min="3" max="3" width="33.28515625" style="1" customWidth="1"/>
    <col min="4" max="4" width="35.42578125" style="1" bestFit="1" customWidth="1"/>
    <col min="5" max="5" width="33.28515625" style="1" customWidth="1"/>
    <col min="6" max="6" width="3.28515625" style="1" customWidth="1"/>
    <col min="7" max="7" width="14" style="1" bestFit="1" customWidth="1"/>
    <col min="8" max="8" width="12.7109375" style="1" bestFit="1" customWidth="1"/>
    <col min="9" max="9" width="3.28515625" style="1" customWidth="1"/>
    <col min="10" max="10" width="123.140625" style="1" customWidth="1"/>
    <col min="11" max="11" width="3.28515625" style="1" customWidth="1"/>
    <col min="12" max="16384" width="11.5703125" style="1" hidden="1"/>
  </cols>
  <sheetData>
    <row r="1" spans="2:10" ht="4.9000000000000004" customHeight="1" x14ac:dyDescent="0.25"/>
    <row r="2" spans="2:10" ht="33" customHeight="1" x14ac:dyDescent="0.25">
      <c r="B2" s="63" t="s">
        <v>52</v>
      </c>
      <c r="C2" s="63"/>
      <c r="D2" s="63"/>
      <c r="E2" s="63"/>
    </row>
    <row r="3" spans="2:10" ht="4.9000000000000004" customHeight="1" x14ac:dyDescent="0.25"/>
    <row r="4" spans="2:10" ht="24" customHeight="1" x14ac:dyDescent="0.25">
      <c r="B4" s="59" t="s">
        <v>53</v>
      </c>
      <c r="C4" s="59"/>
      <c r="D4" s="59"/>
      <c r="E4" s="59"/>
      <c r="G4" s="4">
        <f>IFERROR(IF(COUNTIFS($G$6:$G$15,"N/A")=COUNTA($B$6:$E$15),"N/A",SUM($G$6:$G$15)/(COUNTIFS($G$6:$G$15,"&lt;&gt;N/A",$G$6:$G$15,"&lt;&gt;"&amp;"")*4)),"No evaluado")</f>
        <v>1</v>
      </c>
      <c r="H4" s="4" t="str">
        <f>IF($G4="No evaluado","",IF($G4="N/A","",IF($G4&gt;=0.8,"Muy bueno",IF($G4&gt;=0.6,"Bueno",IF($G4&gt;=0.4,"Regular",IF($G4&gt;=0,"Malo",))))))</f>
        <v>Muy bueno</v>
      </c>
      <c r="J4" s="4"/>
    </row>
    <row r="5" spans="2:10" ht="4.9000000000000004" customHeight="1" x14ac:dyDescent="0.25"/>
    <row r="6" spans="2:10" ht="18" customHeight="1" x14ac:dyDescent="0.25">
      <c r="B6" s="51" t="s">
        <v>54</v>
      </c>
      <c r="C6" s="51"/>
      <c r="D6" s="51"/>
      <c r="E6" s="51"/>
    </row>
    <row r="7" spans="2:10" ht="228.6" customHeight="1" x14ac:dyDescent="0.25">
      <c r="B7" s="62" t="s">
        <v>55</v>
      </c>
      <c r="C7" s="50"/>
      <c r="D7" s="50"/>
      <c r="E7" s="50"/>
      <c r="G7" s="75">
        <v>4</v>
      </c>
      <c r="H7" s="76"/>
      <c r="J7" s="19" t="s">
        <v>56</v>
      </c>
    </row>
    <row r="8" spans="2:10" ht="18" customHeight="1" x14ac:dyDescent="0.25">
      <c r="B8" s="51" t="s">
        <v>57</v>
      </c>
      <c r="C8" s="51"/>
      <c r="D8" s="51"/>
      <c r="E8" s="51"/>
    </row>
    <row r="9" spans="2:10" ht="332.25" customHeight="1" x14ac:dyDescent="0.25">
      <c r="B9" s="79" t="s">
        <v>58</v>
      </c>
      <c r="C9" s="50"/>
      <c r="D9" s="50"/>
      <c r="E9" s="50"/>
      <c r="G9" s="77">
        <v>4</v>
      </c>
      <c r="H9" s="78"/>
      <c r="J9" s="18" t="s">
        <v>59</v>
      </c>
    </row>
    <row r="10" spans="2:10" ht="18" customHeight="1" x14ac:dyDescent="0.25">
      <c r="B10" s="51" t="s">
        <v>60</v>
      </c>
      <c r="C10" s="51"/>
      <c r="D10" s="51"/>
      <c r="E10" s="51"/>
    </row>
    <row r="11" spans="2:10" ht="409.6" customHeight="1" x14ac:dyDescent="0.25">
      <c r="B11" s="62" t="s">
        <v>327</v>
      </c>
      <c r="C11" s="50"/>
      <c r="D11" s="50"/>
      <c r="E11" s="50"/>
      <c r="G11" s="116">
        <v>4</v>
      </c>
      <c r="H11" s="117"/>
      <c r="J11" s="18" t="s">
        <v>61</v>
      </c>
    </row>
    <row r="12" spans="2:10" ht="36" customHeight="1" x14ac:dyDescent="0.25">
      <c r="B12" s="52" t="s">
        <v>62</v>
      </c>
      <c r="C12" s="52"/>
      <c r="D12" s="52"/>
      <c r="E12" s="52"/>
    </row>
    <row r="13" spans="2:10" ht="409.5" x14ac:dyDescent="0.25">
      <c r="B13" s="53" t="s">
        <v>63</v>
      </c>
      <c r="C13" s="54"/>
      <c r="D13" s="54"/>
      <c r="E13" s="54"/>
      <c r="G13" s="77">
        <v>4</v>
      </c>
      <c r="H13" s="78"/>
      <c r="J13" s="19" t="s">
        <v>64</v>
      </c>
    </row>
    <row r="14" spans="2:10" ht="18" customHeight="1" x14ac:dyDescent="0.25">
      <c r="B14" s="51" t="s">
        <v>65</v>
      </c>
      <c r="C14" s="51"/>
      <c r="D14" s="51"/>
      <c r="E14" s="51"/>
    </row>
    <row r="15" spans="2:10" ht="306" customHeight="1" x14ac:dyDescent="0.25">
      <c r="B15" s="49" t="s">
        <v>66</v>
      </c>
      <c r="C15" s="50"/>
      <c r="D15" s="50"/>
      <c r="E15" s="50"/>
      <c r="G15" s="75">
        <v>4</v>
      </c>
      <c r="H15" s="76"/>
      <c r="J15" s="18" t="s">
        <v>67</v>
      </c>
    </row>
    <row r="16" spans="2:10" ht="4.9000000000000004" customHeight="1" x14ac:dyDescent="0.25"/>
    <row r="17" spans="2:10" ht="24" customHeight="1" x14ac:dyDescent="0.25">
      <c r="B17" s="59" t="s">
        <v>68</v>
      </c>
      <c r="C17" s="59"/>
      <c r="D17" s="59"/>
      <c r="E17" s="59"/>
      <c r="G17" s="4">
        <f>IFERROR(IF(COUNTIFS($G$21:$G$39,"N/A")=COUNTA($B$21:$E$32,$B$36:$E$39),"N/A",SUM($G$21:$G$39)/(COUNTIFS($G$21:$G$39,"&lt;&gt;N/A",$G$21:$G$39,"&lt;&gt;"&amp;"")*4)),"No evaluado")</f>
        <v>1</v>
      </c>
      <c r="H17" s="4" t="str">
        <f>IF($G17="No evaluado","",IF($G17="N/A","",IF($G17&gt;=0.8,"Muy bueno",IF($G17&gt;=0.6,"Bueno",IF($G17&gt;=0.4,"Regular",IF($G17&gt;=0,"Malo",))))))</f>
        <v>Muy bueno</v>
      </c>
    </row>
    <row r="18" spans="2:10" ht="4.9000000000000004" customHeight="1" x14ac:dyDescent="0.25"/>
    <row r="19" spans="2:10" ht="18" customHeight="1" x14ac:dyDescent="0.25">
      <c r="B19" s="74" t="s">
        <v>69</v>
      </c>
      <c r="C19" s="74"/>
      <c r="D19" s="74"/>
      <c r="E19" s="74"/>
    </row>
    <row r="20" spans="2:10" ht="4.9000000000000004" customHeight="1" x14ac:dyDescent="0.25"/>
    <row r="21" spans="2:10" ht="36" customHeight="1" x14ac:dyDescent="0.25">
      <c r="B21" s="52" t="s">
        <v>70</v>
      </c>
      <c r="C21" s="52"/>
      <c r="D21" s="52"/>
      <c r="E21" s="52"/>
    </row>
    <row r="22" spans="2:10" ht="315" x14ac:dyDescent="0.25">
      <c r="B22" s="58" t="s">
        <v>71</v>
      </c>
      <c r="C22" s="58"/>
      <c r="D22" s="58"/>
      <c r="E22" s="58"/>
      <c r="G22" s="77">
        <v>4</v>
      </c>
      <c r="H22" s="78"/>
      <c r="J22" s="18" t="s">
        <v>72</v>
      </c>
    </row>
    <row r="23" spans="2:10" ht="36" customHeight="1" x14ac:dyDescent="0.25">
      <c r="B23" s="52" t="s">
        <v>73</v>
      </c>
      <c r="C23" s="52"/>
      <c r="D23" s="52"/>
      <c r="E23" s="52"/>
    </row>
    <row r="24" spans="2:10" ht="321.60000000000002" customHeight="1" x14ac:dyDescent="0.25">
      <c r="B24" s="58" t="s">
        <v>77</v>
      </c>
      <c r="C24" s="58"/>
      <c r="D24" s="58"/>
      <c r="E24" s="58"/>
      <c r="G24" s="77" t="s">
        <v>74</v>
      </c>
      <c r="H24" s="78"/>
      <c r="J24" s="18" t="s">
        <v>75</v>
      </c>
    </row>
    <row r="25" spans="2:10" ht="36" customHeight="1" x14ac:dyDescent="0.25">
      <c r="B25" s="52" t="s">
        <v>76</v>
      </c>
      <c r="C25" s="52"/>
      <c r="D25" s="52"/>
      <c r="E25" s="52"/>
    </row>
    <row r="26" spans="2:10" ht="330" x14ac:dyDescent="0.25">
      <c r="B26" s="54" t="s">
        <v>77</v>
      </c>
      <c r="C26" s="54"/>
      <c r="D26" s="54"/>
      <c r="E26" s="54"/>
      <c r="G26" s="75" t="s">
        <v>74</v>
      </c>
      <c r="H26" s="76"/>
      <c r="J26" s="18" t="s">
        <v>78</v>
      </c>
    </row>
    <row r="27" spans="2:10" ht="36" customHeight="1" x14ac:dyDescent="0.25">
      <c r="B27" s="52" t="s">
        <v>79</v>
      </c>
      <c r="C27" s="52"/>
      <c r="D27" s="52"/>
      <c r="E27" s="52"/>
    </row>
    <row r="28" spans="2:10" ht="318" customHeight="1" x14ac:dyDescent="0.25">
      <c r="B28" s="58" t="s">
        <v>328</v>
      </c>
      <c r="C28" s="58"/>
      <c r="D28" s="58"/>
      <c r="E28" s="58"/>
      <c r="G28" s="75">
        <v>4</v>
      </c>
      <c r="H28" s="76"/>
      <c r="J28" s="18" t="s">
        <v>80</v>
      </c>
    </row>
    <row r="29" spans="2:10" ht="36" customHeight="1" x14ac:dyDescent="0.25">
      <c r="B29" s="52" t="s">
        <v>81</v>
      </c>
      <c r="C29" s="52"/>
      <c r="D29" s="52"/>
      <c r="E29" s="52"/>
    </row>
    <row r="30" spans="2:10" ht="312.60000000000002" customHeight="1" x14ac:dyDescent="0.25">
      <c r="B30" s="54" t="s">
        <v>82</v>
      </c>
      <c r="C30" s="54"/>
      <c r="D30" s="54"/>
      <c r="E30" s="54"/>
      <c r="G30" s="75" t="s">
        <v>74</v>
      </c>
      <c r="H30" s="76"/>
      <c r="J30" s="18" t="s">
        <v>83</v>
      </c>
    </row>
    <row r="31" spans="2:10" ht="36" customHeight="1" x14ac:dyDescent="0.25">
      <c r="B31" s="52" t="s">
        <v>84</v>
      </c>
      <c r="C31" s="52"/>
      <c r="D31" s="52"/>
      <c r="E31" s="52"/>
    </row>
    <row r="32" spans="2:10" ht="318.60000000000002" customHeight="1" x14ac:dyDescent="0.25">
      <c r="B32" s="73" t="s">
        <v>329</v>
      </c>
      <c r="C32" s="72"/>
      <c r="D32" s="72"/>
      <c r="E32" s="72"/>
      <c r="G32" s="77">
        <v>4</v>
      </c>
      <c r="H32" s="78"/>
      <c r="J32" s="18" t="s">
        <v>85</v>
      </c>
    </row>
    <row r="33" spans="2:10" ht="4.9000000000000004" customHeight="1" x14ac:dyDescent="0.25"/>
    <row r="34" spans="2:10" ht="18" customHeight="1" x14ac:dyDescent="0.25">
      <c r="B34" s="74" t="s">
        <v>86</v>
      </c>
      <c r="C34" s="74"/>
      <c r="D34" s="74"/>
      <c r="E34" s="74"/>
    </row>
    <row r="35" spans="2:10" ht="4.9000000000000004" customHeight="1" x14ac:dyDescent="0.25"/>
    <row r="36" spans="2:10" ht="52.5" customHeight="1" x14ac:dyDescent="0.25">
      <c r="B36" s="52" t="s">
        <v>87</v>
      </c>
      <c r="C36" s="52"/>
      <c r="D36" s="52"/>
      <c r="E36" s="52"/>
    </row>
    <row r="37" spans="2:10" ht="405" x14ac:dyDescent="0.25">
      <c r="B37" s="73" t="s">
        <v>330</v>
      </c>
      <c r="C37" s="73"/>
      <c r="D37" s="73"/>
      <c r="E37" s="73"/>
      <c r="G37" s="75">
        <v>4</v>
      </c>
      <c r="H37" s="76"/>
      <c r="J37" s="18" t="s">
        <v>88</v>
      </c>
    </row>
    <row r="38" spans="2:10" ht="18" customHeight="1" x14ac:dyDescent="0.25">
      <c r="B38" s="51" t="s">
        <v>331</v>
      </c>
      <c r="C38" s="51"/>
      <c r="D38" s="51"/>
      <c r="E38" s="51"/>
    </row>
    <row r="39" spans="2:10" ht="313.14999999999998" customHeight="1" x14ac:dyDescent="0.25">
      <c r="B39" s="54" t="s">
        <v>89</v>
      </c>
      <c r="C39" s="54"/>
      <c r="D39" s="54"/>
      <c r="E39" s="54"/>
      <c r="G39" s="75">
        <v>4</v>
      </c>
      <c r="H39" s="76"/>
      <c r="J39" s="18" t="s">
        <v>90</v>
      </c>
    </row>
    <row r="40" spans="2:10" ht="4.9000000000000004" customHeight="1" x14ac:dyDescent="0.25"/>
    <row r="41" spans="2:10" ht="24" customHeight="1" x14ac:dyDescent="0.25">
      <c r="B41" s="59" t="s">
        <v>91</v>
      </c>
      <c r="C41" s="59"/>
      <c r="D41" s="59"/>
      <c r="E41" s="59"/>
      <c r="G41" s="4">
        <f>IFERROR(IF(COUNTIFS($G$43:$G$50,"N/A")=COUNTA($B$43:$E$50),"N/A",SUM($G$43:$G$50)/(COUNTIFS($G$43:$G$50,"&lt;&gt;N/A",$G$43:$G$50,"&lt;&gt;"&amp;"")*4)),"No evaluado")</f>
        <v>1</v>
      </c>
      <c r="H41" s="4" t="str">
        <f>IF($G41="No evaluado","",IF($G41="N/A","",IF($G41&gt;=0.8,"Muy bueno",IF($G41&gt;=0.6,"Bueno",IF($G41&gt;=0.4,"Regular",IF($G41&gt;=0,"Malo",))))))</f>
        <v>Muy bueno</v>
      </c>
    </row>
    <row r="42" spans="2:10" ht="4.9000000000000004" customHeight="1" x14ac:dyDescent="0.25"/>
    <row r="43" spans="2:10" ht="36" customHeight="1" x14ac:dyDescent="0.25">
      <c r="B43" s="52" t="s">
        <v>92</v>
      </c>
      <c r="C43" s="52"/>
      <c r="D43" s="52"/>
      <c r="E43" s="52"/>
    </row>
    <row r="44" spans="2:10" ht="285" x14ac:dyDescent="0.25">
      <c r="B44" s="58" t="s">
        <v>93</v>
      </c>
      <c r="C44" s="58"/>
      <c r="D44" s="58"/>
      <c r="E44" s="58"/>
      <c r="G44" s="116">
        <v>4</v>
      </c>
      <c r="H44" s="117"/>
      <c r="J44" s="18" t="s">
        <v>94</v>
      </c>
    </row>
    <row r="45" spans="2:10" ht="18" customHeight="1" x14ac:dyDescent="0.25">
      <c r="B45" s="51" t="s">
        <v>95</v>
      </c>
      <c r="C45" s="51"/>
      <c r="D45" s="51"/>
      <c r="E45" s="51"/>
    </row>
    <row r="46" spans="2:10" ht="300" x14ac:dyDescent="0.25">
      <c r="B46" s="73" t="s">
        <v>96</v>
      </c>
      <c r="C46" s="72"/>
      <c r="D46" s="72"/>
      <c r="E46" s="72"/>
      <c r="G46" s="116">
        <v>4</v>
      </c>
      <c r="H46" s="117"/>
      <c r="J46" s="18" t="s">
        <v>97</v>
      </c>
    </row>
    <row r="47" spans="2:10" ht="18" customHeight="1" x14ac:dyDescent="0.25">
      <c r="B47" s="51" t="s">
        <v>98</v>
      </c>
      <c r="C47" s="51"/>
      <c r="D47" s="51"/>
      <c r="E47" s="51"/>
    </row>
    <row r="48" spans="2:10" ht="285" x14ac:dyDescent="0.25">
      <c r="B48" s="72" t="s">
        <v>99</v>
      </c>
      <c r="C48" s="72"/>
      <c r="D48" s="72"/>
      <c r="E48" s="72"/>
      <c r="G48" s="116">
        <v>4</v>
      </c>
      <c r="H48" s="117"/>
      <c r="J48" s="18" t="s">
        <v>100</v>
      </c>
    </row>
    <row r="49" spans="2:10" ht="36" customHeight="1" x14ac:dyDescent="0.25">
      <c r="B49" s="52" t="s">
        <v>101</v>
      </c>
      <c r="C49" s="52"/>
      <c r="D49" s="52"/>
      <c r="E49" s="52"/>
    </row>
    <row r="50" spans="2:10" ht="367.15" customHeight="1" x14ac:dyDescent="0.25">
      <c r="B50" s="58" t="s">
        <v>102</v>
      </c>
      <c r="C50" s="54"/>
      <c r="D50" s="54"/>
      <c r="E50" s="54"/>
      <c r="G50" s="75">
        <v>4</v>
      </c>
      <c r="H50" s="76"/>
      <c r="J50" s="18" t="s">
        <v>103</v>
      </c>
    </row>
    <row r="51" spans="2:10" ht="4.9000000000000004" customHeight="1" x14ac:dyDescent="0.25"/>
    <row r="52" spans="2:10" ht="24" customHeight="1" x14ac:dyDescent="0.25">
      <c r="B52" s="59" t="s">
        <v>104</v>
      </c>
      <c r="C52" s="59"/>
      <c r="D52" s="59"/>
      <c r="E52" s="59"/>
      <c r="G52" s="4">
        <f>IFERROR(IF(COUNTIFS($G$54:$G$63,"N/A")=COUNTA($B$54:$E$63),"N/A",SUM($G$54:$G$63)/(COUNTIFS($G$54:$G$63,"&lt;&gt;N/A",$G$54:$G$63,"&lt;&gt;"&amp;"")*4)),"No evaluado")</f>
        <v>1</v>
      </c>
      <c r="H52" s="4" t="str">
        <f>IF($G52="No evaluado","",IF($G52="N/A","",IF($G52&gt;=0.8,"Muy bueno",IF($G52&gt;=0.6,"Bueno",IF($G52&gt;=0.4,"Regular",IF($G52&gt;=0,"Malo",))))))</f>
        <v>Muy bueno</v>
      </c>
    </row>
    <row r="53" spans="2:10" ht="4.9000000000000004" customHeight="1" x14ac:dyDescent="0.25"/>
    <row r="54" spans="2:10" ht="18" customHeight="1" x14ac:dyDescent="0.25">
      <c r="B54" s="51" t="s">
        <v>105</v>
      </c>
      <c r="C54" s="51"/>
      <c r="D54" s="51"/>
      <c r="E54" s="51"/>
    </row>
    <row r="55" spans="2:10" ht="300" x14ac:dyDescent="0.25">
      <c r="B55" s="54" t="s">
        <v>77</v>
      </c>
      <c r="C55" s="54"/>
      <c r="D55" s="54"/>
      <c r="E55" s="54"/>
      <c r="G55" s="75" t="s">
        <v>74</v>
      </c>
      <c r="H55" s="76"/>
      <c r="J55" s="18" t="s">
        <v>106</v>
      </c>
    </row>
    <row r="56" spans="2:10" ht="18" customHeight="1" x14ac:dyDescent="0.25">
      <c r="B56" s="51" t="s">
        <v>107</v>
      </c>
      <c r="C56" s="51"/>
      <c r="D56" s="51"/>
      <c r="E56" s="51"/>
    </row>
    <row r="57" spans="2:10" ht="225" x14ac:dyDescent="0.25">
      <c r="B57" s="58" t="s">
        <v>108</v>
      </c>
      <c r="C57" s="58"/>
      <c r="D57" s="58"/>
      <c r="E57" s="58"/>
      <c r="G57" s="75">
        <v>4</v>
      </c>
      <c r="H57" s="76"/>
      <c r="J57" s="18" t="s">
        <v>109</v>
      </c>
    </row>
    <row r="58" spans="2:10" ht="18" customHeight="1" x14ac:dyDescent="0.25">
      <c r="B58" s="51" t="s">
        <v>110</v>
      </c>
      <c r="C58" s="51"/>
      <c r="D58" s="51"/>
      <c r="E58" s="51"/>
    </row>
    <row r="59" spans="2:10" ht="240" x14ac:dyDescent="0.25">
      <c r="B59" s="73" t="s">
        <v>111</v>
      </c>
      <c r="C59" s="73"/>
      <c r="D59" s="73"/>
      <c r="E59" s="73"/>
      <c r="G59" s="75">
        <v>4</v>
      </c>
      <c r="H59" s="76"/>
      <c r="J59" s="18" t="s">
        <v>112</v>
      </c>
    </row>
    <row r="60" spans="2:10" ht="36" customHeight="1" x14ac:dyDescent="0.25">
      <c r="B60" s="52" t="s">
        <v>113</v>
      </c>
      <c r="C60" s="52"/>
      <c r="D60" s="52"/>
      <c r="E60" s="52"/>
    </row>
    <row r="61" spans="2:10" ht="270" x14ac:dyDescent="0.25">
      <c r="B61" s="58" t="s">
        <v>114</v>
      </c>
      <c r="C61" s="58"/>
      <c r="D61" s="58"/>
      <c r="E61" s="58"/>
      <c r="G61" s="116">
        <v>4</v>
      </c>
      <c r="H61" s="117"/>
      <c r="J61" s="18" t="s">
        <v>115</v>
      </c>
    </row>
    <row r="62" spans="2:10" ht="46.5" customHeight="1" x14ac:dyDescent="0.25">
      <c r="B62" s="52" t="s">
        <v>116</v>
      </c>
      <c r="C62" s="52"/>
      <c r="D62" s="52"/>
      <c r="E62" s="52"/>
    </row>
    <row r="63" spans="2:10" ht="300" x14ac:dyDescent="0.25">
      <c r="B63" s="73" t="s">
        <v>117</v>
      </c>
      <c r="C63" s="73"/>
      <c r="D63" s="73"/>
      <c r="E63" s="73"/>
      <c r="G63" s="75">
        <v>4</v>
      </c>
      <c r="H63" s="76"/>
      <c r="J63" s="18" t="s">
        <v>118</v>
      </c>
    </row>
    <row r="64" spans="2:10" ht="4.9000000000000004" customHeight="1" x14ac:dyDescent="0.25"/>
    <row r="65" spans="2:10" ht="24" customHeight="1" x14ac:dyDescent="0.25">
      <c r="B65" s="59" t="s">
        <v>119</v>
      </c>
      <c r="C65" s="59"/>
      <c r="D65" s="59"/>
      <c r="E65" s="59"/>
      <c r="G65" s="4">
        <f>IFERROR(IF(COUNTIFS($G$67:$G$72,"N/A")=COUNTA($B$67:$E$72),"N/A",SUM($G$67:$G$72)/(COUNTIFS($G$67:$G$72,"&lt;&gt;N/A",$G$67:$G$72,"&lt;&gt;"&amp;"")*4)),"No evaluado")</f>
        <v>0.75</v>
      </c>
      <c r="H65" s="4" t="str">
        <f>IF($G65="No evaluado","",IF($G65="N/A","",IF($G65&gt;=0.8,"Muy bueno",IF($G65&gt;=0.6,"Bueno",IF($G65&gt;=0.4,"Regular",IF($G65&gt;=0,"Malo",))))))</f>
        <v>Bueno</v>
      </c>
    </row>
    <row r="66" spans="2:10" ht="4.9000000000000004" customHeight="1" x14ac:dyDescent="0.25"/>
    <row r="67" spans="2:10" ht="45.6" customHeight="1" x14ac:dyDescent="0.25">
      <c r="B67" s="52" t="s">
        <v>120</v>
      </c>
      <c r="C67" s="52"/>
      <c r="D67" s="52"/>
      <c r="E67" s="52"/>
    </row>
    <row r="68" spans="2:10" ht="408" customHeight="1" x14ac:dyDescent="0.25">
      <c r="B68" s="49" t="s">
        <v>121</v>
      </c>
      <c r="C68" s="50"/>
      <c r="D68" s="50"/>
      <c r="E68" s="50"/>
      <c r="G68" s="116">
        <v>3</v>
      </c>
      <c r="H68" s="117"/>
      <c r="J68" s="18" t="s">
        <v>122</v>
      </c>
    </row>
    <row r="69" spans="2:10" ht="18" customHeight="1" x14ac:dyDescent="0.25">
      <c r="B69" s="51" t="s">
        <v>123</v>
      </c>
      <c r="C69" s="51"/>
      <c r="D69" s="51"/>
      <c r="E69" s="51"/>
    </row>
    <row r="70" spans="2:10" ht="270" x14ac:dyDescent="0.25">
      <c r="B70" s="53" t="s">
        <v>332</v>
      </c>
      <c r="C70" s="58"/>
      <c r="D70" s="58"/>
      <c r="E70" s="58"/>
      <c r="G70" s="75">
        <v>4</v>
      </c>
      <c r="H70" s="76"/>
      <c r="J70" s="18" t="s">
        <v>124</v>
      </c>
    </row>
    <row r="71" spans="2:10" ht="36" customHeight="1" x14ac:dyDescent="0.25">
      <c r="B71" s="52" t="s">
        <v>125</v>
      </c>
      <c r="C71" s="52"/>
      <c r="D71" s="52"/>
      <c r="E71" s="52"/>
    </row>
    <row r="72" spans="2:10" ht="362.25" x14ac:dyDescent="0.25">
      <c r="B72" s="73" t="s">
        <v>126</v>
      </c>
      <c r="C72" s="73"/>
      <c r="D72" s="73"/>
      <c r="E72" s="73"/>
      <c r="G72" s="116">
        <v>2</v>
      </c>
      <c r="H72" s="117"/>
      <c r="J72" s="18" t="s">
        <v>127</v>
      </c>
    </row>
    <row r="73" spans="2:10" ht="4.9000000000000004" customHeight="1" x14ac:dyDescent="0.25"/>
    <row r="74" spans="2:10" ht="24" customHeight="1" x14ac:dyDescent="0.25">
      <c r="B74" s="59" t="s">
        <v>128</v>
      </c>
      <c r="C74" s="59"/>
      <c r="D74" s="59"/>
      <c r="E74" s="59"/>
      <c r="G74" s="4">
        <f>IFERROR(IF(COUNTIFS($G$76:$G$85,"N/A")=COUNTA($B$76:$E$85),"N/A",SUM($G$76:$G$85)/(COUNTIFS($G$76:$G$85,"&lt;&gt;N/A",$G$76:$G$85,"&lt;&gt;"&amp;"")*4)),"No evaluado")</f>
        <v>1</v>
      </c>
      <c r="H74" s="4" t="str">
        <f>IF($G74="No evaluado","",IF($G74="N/A","",IF($G74&gt;=0.8,"Muy bueno",IF($G74&gt;=0.6,"Bueno",IF($G74&gt;=0.4,"Regular",IF($G74&gt;=0,"Malo",))))))</f>
        <v>Muy bueno</v>
      </c>
    </row>
    <row r="75" spans="2:10" ht="4.9000000000000004" customHeight="1" x14ac:dyDescent="0.25"/>
    <row r="76" spans="2:10" ht="18" customHeight="1" x14ac:dyDescent="0.25">
      <c r="B76" s="52" t="s">
        <v>129</v>
      </c>
      <c r="C76" s="52"/>
      <c r="D76" s="52"/>
      <c r="E76" s="52"/>
    </row>
    <row r="77" spans="2:10" ht="183" customHeight="1" x14ac:dyDescent="0.25">
      <c r="B77" s="71" t="s">
        <v>130</v>
      </c>
      <c r="C77" s="72"/>
      <c r="D77" s="72"/>
      <c r="E77" s="72"/>
      <c r="G77" s="77">
        <v>4</v>
      </c>
      <c r="H77" s="78"/>
      <c r="J77" s="18" t="s">
        <v>131</v>
      </c>
    </row>
    <row r="78" spans="2:10" ht="32.450000000000003" customHeight="1" x14ac:dyDescent="0.25">
      <c r="B78" s="52" t="s">
        <v>132</v>
      </c>
      <c r="C78" s="52"/>
      <c r="D78" s="52"/>
      <c r="E78" s="52"/>
    </row>
    <row r="79" spans="2:10" ht="194.25" customHeight="1" x14ac:dyDescent="0.25">
      <c r="B79" s="73" t="s">
        <v>133</v>
      </c>
      <c r="C79" s="73"/>
      <c r="D79" s="73"/>
      <c r="E79" s="73"/>
      <c r="G79" s="75">
        <v>4</v>
      </c>
      <c r="H79" s="76"/>
      <c r="J79" s="18" t="s">
        <v>134</v>
      </c>
    </row>
    <row r="80" spans="2:10" ht="48.75" customHeight="1" x14ac:dyDescent="0.25">
      <c r="B80" s="52" t="s">
        <v>135</v>
      </c>
      <c r="C80" s="52"/>
      <c r="D80" s="52"/>
      <c r="E80" s="52"/>
    </row>
    <row r="81" spans="2:10" ht="255" x14ac:dyDescent="0.25">
      <c r="B81" s="49" t="s">
        <v>136</v>
      </c>
      <c r="C81" s="62"/>
      <c r="D81" s="62"/>
      <c r="E81" s="62"/>
      <c r="G81" s="77">
        <v>4</v>
      </c>
      <c r="H81" s="78"/>
      <c r="J81" s="18" t="s">
        <v>137</v>
      </c>
    </row>
    <row r="82" spans="2:10" ht="43.9" customHeight="1" x14ac:dyDescent="0.25">
      <c r="B82" s="52" t="s">
        <v>138</v>
      </c>
      <c r="C82" s="52"/>
      <c r="D82" s="52"/>
      <c r="E82" s="52"/>
    </row>
    <row r="83" spans="2:10" ht="270" x14ac:dyDescent="0.25">
      <c r="B83" s="54" t="s">
        <v>139</v>
      </c>
      <c r="C83" s="54"/>
      <c r="D83" s="54"/>
      <c r="E83" s="54"/>
      <c r="G83" s="77">
        <v>4</v>
      </c>
      <c r="H83" s="78"/>
      <c r="J83" s="18" t="s">
        <v>140</v>
      </c>
    </row>
    <row r="84" spans="2:10" ht="36" customHeight="1" x14ac:dyDescent="0.25">
      <c r="B84" s="52" t="s">
        <v>141</v>
      </c>
      <c r="C84" s="52"/>
      <c r="D84" s="52"/>
      <c r="E84" s="52"/>
    </row>
    <row r="85" spans="2:10" ht="327" customHeight="1" x14ac:dyDescent="0.25">
      <c r="B85" s="49" t="s">
        <v>343</v>
      </c>
      <c r="C85" s="62"/>
      <c r="D85" s="62"/>
      <c r="E85" s="62"/>
      <c r="G85" s="116">
        <v>4</v>
      </c>
      <c r="H85" s="117"/>
      <c r="J85" s="18" t="s">
        <v>142</v>
      </c>
    </row>
    <row r="86" spans="2:10" ht="4.9000000000000004" customHeight="1" x14ac:dyDescent="0.25"/>
    <row r="87" spans="2:10" ht="24" customHeight="1" x14ac:dyDescent="0.25">
      <c r="B87" s="59" t="s">
        <v>143</v>
      </c>
      <c r="C87" s="59"/>
      <c r="D87" s="59"/>
      <c r="E87" s="59"/>
      <c r="G87" s="4">
        <f>IFERROR(IF(COUNTIFS($G$89:$G$92,"N/A")=COUNTA($B$89:$E$92),"N/A",SUM($G$89:$G$92)/(COUNTIFS($G$89:$G$92,"&lt;&gt;N/A",$G$89:$G$92,"&lt;&gt;"&amp;"")*4)),"No evaluado")</f>
        <v>0.625</v>
      </c>
      <c r="H87" s="4" t="str">
        <f>IF($G87="No evaluado","",IF($G87="N/A","",IF($G87&gt;=0.8,"Muy bueno",IF($G87&gt;=0.6,"Bueno",IF($G87&gt;=0.4,"Regular",IF($G87&gt;=0,"Malo",))))))</f>
        <v>Bueno</v>
      </c>
    </row>
    <row r="88" spans="2:10" ht="4.9000000000000004" customHeight="1" x14ac:dyDescent="0.25"/>
    <row r="89" spans="2:10" ht="61.15" customHeight="1" x14ac:dyDescent="0.25">
      <c r="B89" s="52" t="s">
        <v>144</v>
      </c>
      <c r="C89" s="52"/>
      <c r="D89" s="52"/>
      <c r="E89" s="52"/>
    </row>
    <row r="90" spans="2:10" ht="270" x14ac:dyDescent="0.25">
      <c r="B90" s="58" t="s">
        <v>333</v>
      </c>
      <c r="C90" s="58"/>
      <c r="D90" s="58"/>
      <c r="E90" s="58"/>
      <c r="G90" s="116">
        <v>2</v>
      </c>
      <c r="H90" s="117"/>
      <c r="J90" s="18" t="s">
        <v>145</v>
      </c>
    </row>
    <row r="91" spans="2:10" ht="36" customHeight="1" x14ac:dyDescent="0.25">
      <c r="B91" s="52" t="s">
        <v>146</v>
      </c>
      <c r="C91" s="52"/>
      <c r="D91" s="52"/>
      <c r="E91" s="52"/>
    </row>
    <row r="92" spans="2:10" ht="225" x14ac:dyDescent="0.25">
      <c r="B92" s="58" t="s">
        <v>334</v>
      </c>
      <c r="C92" s="58"/>
      <c r="D92" s="58"/>
      <c r="E92" s="58"/>
      <c r="G92" s="116">
        <v>3</v>
      </c>
      <c r="H92" s="117"/>
      <c r="J92" s="18" t="s">
        <v>147</v>
      </c>
    </row>
    <row r="93" spans="2:10" ht="18" customHeight="1" x14ac:dyDescent="0.25"/>
    <row r="94" spans="2:10" ht="18" customHeight="1" x14ac:dyDescent="0.25"/>
    <row r="95" spans="2:10" ht="18" customHeight="1" x14ac:dyDescent="0.25"/>
  </sheetData>
  <mergeCells count="106">
    <mergeCell ref="G92:H92"/>
    <mergeCell ref="G63:H63"/>
    <mergeCell ref="G79:H79"/>
    <mergeCell ref="G81:H81"/>
    <mergeCell ref="G83:H83"/>
    <mergeCell ref="G85:H85"/>
    <mergeCell ref="G90:H90"/>
    <mergeCell ref="G61:H61"/>
    <mergeCell ref="G68:H68"/>
    <mergeCell ref="G70:H70"/>
    <mergeCell ref="G72:H72"/>
    <mergeCell ref="G77:H77"/>
    <mergeCell ref="G48:H48"/>
    <mergeCell ref="G50:H50"/>
    <mergeCell ref="G55:H55"/>
    <mergeCell ref="G57:H57"/>
    <mergeCell ref="G59:H59"/>
    <mergeCell ref="G37:H37"/>
    <mergeCell ref="G39:H39"/>
    <mergeCell ref="G44:H44"/>
    <mergeCell ref="G46:H46"/>
    <mergeCell ref="G24:H24"/>
    <mergeCell ref="G26:H26"/>
    <mergeCell ref="G28:H28"/>
    <mergeCell ref="G30:H30"/>
    <mergeCell ref="G32:H32"/>
    <mergeCell ref="G11:H11"/>
    <mergeCell ref="G13:H13"/>
    <mergeCell ref="G15:H15"/>
    <mergeCell ref="G22:H22"/>
    <mergeCell ref="B11:E11"/>
    <mergeCell ref="B12:E12"/>
    <mergeCell ref="B13:E13"/>
    <mergeCell ref="B14:E14"/>
    <mergeCell ref="B15:E15"/>
    <mergeCell ref="B21:E21"/>
    <mergeCell ref="B10:E10"/>
    <mergeCell ref="B2:E2"/>
    <mergeCell ref="G7:H7"/>
    <mergeCell ref="G9:H9"/>
    <mergeCell ref="B4:E4"/>
    <mergeCell ref="B6:E6"/>
    <mergeCell ref="B7:E7"/>
    <mergeCell ref="B8:E8"/>
    <mergeCell ref="B9:E9"/>
    <mergeCell ref="B34:E34"/>
    <mergeCell ref="B41:E41"/>
    <mergeCell ref="B17:E17"/>
    <mergeCell ref="B19:E19"/>
    <mergeCell ref="B31:E31"/>
    <mergeCell ref="B32:E32"/>
    <mergeCell ref="B36:E36"/>
    <mergeCell ref="B37:E37"/>
    <mergeCell ref="B38:E38"/>
    <mergeCell ref="B23:E23"/>
    <mergeCell ref="B25:E25"/>
    <mergeCell ref="B26:E26"/>
    <mergeCell ref="B27:E27"/>
    <mergeCell ref="B28:E28"/>
    <mergeCell ref="B29:E29"/>
    <mergeCell ref="B30:E30"/>
    <mergeCell ref="B22:E22"/>
    <mergeCell ref="B24:E24"/>
    <mergeCell ref="B54:E54"/>
    <mergeCell ref="B39:E39"/>
    <mergeCell ref="B43:E43"/>
    <mergeCell ref="B44:E44"/>
    <mergeCell ref="B45:E45"/>
    <mergeCell ref="B46:E46"/>
    <mergeCell ref="B47:E47"/>
    <mergeCell ref="B48:E48"/>
    <mergeCell ref="B49:E49"/>
    <mergeCell ref="B50:E50"/>
    <mergeCell ref="B52:E52"/>
    <mergeCell ref="B69:E69"/>
    <mergeCell ref="B70:E70"/>
    <mergeCell ref="B71:E71"/>
    <mergeCell ref="B72:E72"/>
    <mergeCell ref="B74:E74"/>
    <mergeCell ref="B76:E76"/>
    <mergeCell ref="B68:E68"/>
    <mergeCell ref="B55:E55"/>
    <mergeCell ref="B56:E56"/>
    <mergeCell ref="B57:E57"/>
    <mergeCell ref="B58:E58"/>
    <mergeCell ref="B59:E59"/>
    <mergeCell ref="B60:E60"/>
    <mergeCell ref="B61:E61"/>
    <mergeCell ref="B62:E62"/>
    <mergeCell ref="B63:E63"/>
    <mergeCell ref="B65:E65"/>
    <mergeCell ref="B67:E67"/>
    <mergeCell ref="B89:E89"/>
    <mergeCell ref="B90:E90"/>
    <mergeCell ref="B91:E91"/>
    <mergeCell ref="B92:E92"/>
    <mergeCell ref="B87:E87"/>
    <mergeCell ref="B83:E83"/>
    <mergeCell ref="B84:E84"/>
    <mergeCell ref="B85:E85"/>
    <mergeCell ref="B77:E77"/>
    <mergeCell ref="B78:E78"/>
    <mergeCell ref="B79:E79"/>
    <mergeCell ref="B80:E80"/>
    <mergeCell ref="B81:E81"/>
    <mergeCell ref="B82:E82"/>
  </mergeCells>
  <dataValidations count="1">
    <dataValidation type="list" allowBlank="1" showInputMessage="1" showErrorMessage="1" sqref="G7 G63 G13 G9 G28 G22 G11 G24 G26 G30 G32 G37 G39 G44 G46 G48 G50 G55 G57 G59 G61 G68 G70 G72 G77 G79 G81 G83 G85 G92 G15 G90" xr:uid="{7E13A554-404C-48C7-82C0-4EDD7C7EA07D}">
      <formula1>"4,3,2,1,0,N/A"</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BF0AF-5E17-40DA-A0D8-8C5BA40B81A6}">
  <dimension ref="A1:J82"/>
  <sheetViews>
    <sheetView showGridLines="0" zoomScale="90" zoomScaleNormal="90" workbookViewId="0"/>
  </sheetViews>
  <sheetFormatPr baseColWidth="10" defaultColWidth="0" defaultRowHeight="18" customHeight="1" zeroHeight="1" outlineLevelRow="1" x14ac:dyDescent="0.25"/>
  <cols>
    <col min="1" max="1" width="3.28515625" style="1" customWidth="1"/>
    <col min="2" max="4" width="12.5703125" style="1" customWidth="1"/>
    <col min="5" max="5" width="18.5703125" style="1" bestFit="1" customWidth="1"/>
    <col min="6" max="9" width="12.5703125" style="1" customWidth="1"/>
    <col min="10" max="10" width="3.28515625" style="1" customWidth="1"/>
    <col min="11" max="16384" width="11.5703125" style="1" hidden="1"/>
  </cols>
  <sheetData>
    <row r="1" spans="2:9" ht="4.9000000000000004" customHeight="1" x14ac:dyDescent="0.25"/>
    <row r="2" spans="2:9" ht="33" customHeight="1" x14ac:dyDescent="0.25">
      <c r="B2" s="63" t="s">
        <v>148</v>
      </c>
      <c r="C2" s="63"/>
      <c r="D2" s="63"/>
      <c r="E2" s="63"/>
      <c r="F2" s="63"/>
      <c r="G2" s="63"/>
      <c r="H2" s="63"/>
      <c r="I2" s="63"/>
    </row>
    <row r="3" spans="2:9" ht="4.9000000000000004" customHeight="1" x14ac:dyDescent="0.25"/>
    <row r="4" spans="2:9" ht="24" customHeight="1" x14ac:dyDescent="0.25">
      <c r="B4" s="59" t="s">
        <v>53</v>
      </c>
      <c r="C4" s="59"/>
      <c r="D4" s="7" t="s">
        <v>149</v>
      </c>
      <c r="E4" s="15">
        <f>VLOOKUP($B4,'Recálculo ponderaciones'!$B:$G,6,0)</f>
        <v>0.2</v>
      </c>
      <c r="F4" s="82" t="s">
        <v>150</v>
      </c>
      <c r="G4" s="82"/>
      <c r="H4" s="81">
        <f>IF(OR('Ficha 2'!$G$4="No evaluado",'Ficha 2'!$G$4="N/A"),'Ficha 2'!$G$4,$E4*'Ficha 2'!G$4)</f>
        <v>0.2</v>
      </c>
      <c r="I4" s="81"/>
    </row>
    <row r="5" spans="2:9" ht="4.9000000000000004" customHeight="1" thickBot="1" x14ac:dyDescent="0.3"/>
    <row r="6" spans="2:9" ht="18" customHeight="1" thickBot="1" x14ac:dyDescent="0.3">
      <c r="B6" s="5" t="s">
        <v>151</v>
      </c>
      <c r="C6" s="8" t="str">
        <f>IF(VLOOKUP($B4,'Ficha 2'!$B:$H,7,0)=B6,"ü","")</f>
        <v>ü</v>
      </c>
      <c r="D6" s="5" t="s">
        <v>152</v>
      </c>
      <c r="E6" s="8" t="str">
        <f>IF(VLOOKUP($B4,'Ficha 2'!$B:$H,7,0)=D6,"ü","")</f>
        <v/>
      </c>
      <c r="F6" s="5" t="s">
        <v>153</v>
      </c>
      <c r="G6" s="8" t="str">
        <f>IF(VLOOKUP($B4,'Ficha 2'!$B:$H,7,0)=F6,"ü","")</f>
        <v/>
      </c>
      <c r="H6" s="5" t="s">
        <v>154</v>
      </c>
      <c r="I6" s="8" t="str">
        <f>IF(VLOOKUP($B4,'Ficha 2'!$B:$H,7,0)=H6,"ü","")</f>
        <v/>
      </c>
    </row>
    <row r="7" spans="2:9" ht="4.9000000000000004" customHeight="1" x14ac:dyDescent="0.25"/>
    <row r="8" spans="2:9" ht="18" customHeight="1" outlineLevel="1" x14ac:dyDescent="0.25">
      <c r="B8" s="83" t="s">
        <v>155</v>
      </c>
      <c r="C8" s="83"/>
      <c r="D8" s="83"/>
      <c r="E8" s="83"/>
      <c r="F8" s="83"/>
      <c r="G8" s="83"/>
      <c r="H8" s="83"/>
      <c r="I8" s="83"/>
    </row>
    <row r="9" spans="2:9" ht="111.75" customHeight="1" outlineLevel="1" x14ac:dyDescent="0.25">
      <c r="B9" s="84" t="s">
        <v>320</v>
      </c>
      <c r="C9" s="85"/>
      <c r="D9" s="85"/>
      <c r="E9" s="85"/>
      <c r="F9" s="85"/>
      <c r="G9" s="85"/>
      <c r="H9" s="85"/>
      <c r="I9" s="85"/>
    </row>
    <row r="10" spans="2:9" ht="4.9000000000000004" customHeight="1" outlineLevel="1" x14ac:dyDescent="0.25"/>
    <row r="11" spans="2:9" ht="18" customHeight="1" outlineLevel="1" x14ac:dyDescent="0.25">
      <c r="B11" s="83" t="s">
        <v>156</v>
      </c>
      <c r="C11" s="83"/>
      <c r="D11" s="83"/>
      <c r="E11" s="83"/>
      <c r="F11" s="83"/>
      <c r="G11" s="83"/>
      <c r="H11" s="83"/>
      <c r="I11" s="83"/>
    </row>
    <row r="12" spans="2:9" ht="18" customHeight="1" outlineLevel="1" x14ac:dyDescent="0.25">
      <c r="B12" s="80" t="s">
        <v>157</v>
      </c>
      <c r="C12" s="80"/>
      <c r="D12" s="80"/>
      <c r="E12" s="80"/>
      <c r="F12" s="80" t="s">
        <v>158</v>
      </c>
      <c r="G12" s="80"/>
      <c r="H12" s="80"/>
      <c r="I12" s="80"/>
    </row>
    <row r="13" spans="2:9" ht="154.5" customHeight="1" outlineLevel="1" x14ac:dyDescent="0.25">
      <c r="B13" s="86" t="s">
        <v>159</v>
      </c>
      <c r="C13" s="86"/>
      <c r="D13" s="86"/>
      <c r="E13" s="86"/>
      <c r="F13" s="86" t="s">
        <v>160</v>
      </c>
      <c r="G13" s="86"/>
      <c r="H13" s="86"/>
      <c r="I13" s="86"/>
    </row>
    <row r="14" spans="2:9" ht="4.9000000000000004" customHeight="1" x14ac:dyDescent="0.25"/>
    <row r="15" spans="2:9" ht="24" customHeight="1" x14ac:dyDescent="0.25">
      <c r="B15" s="59" t="s">
        <v>68</v>
      </c>
      <c r="C15" s="59"/>
      <c r="D15" s="7" t="s">
        <v>149</v>
      </c>
      <c r="E15" s="15">
        <f>VLOOKUP($B15,'Recálculo ponderaciones'!$B:$G,6,0)</f>
        <v>0.2</v>
      </c>
      <c r="F15" s="82" t="s">
        <v>150</v>
      </c>
      <c r="G15" s="82"/>
      <c r="H15" s="81">
        <f>IF(OR('Ficha 2'!$G$17="No evaluado",'Ficha 2'!$G$17="N/A"),'Ficha 2'!$G$17,$E15*'Ficha 2'!$G$17)</f>
        <v>0.2</v>
      </c>
      <c r="I15" s="81"/>
    </row>
    <row r="16" spans="2:9" ht="4.9000000000000004" customHeight="1" thickBot="1" x14ac:dyDescent="0.3"/>
    <row r="17" spans="2:9" ht="18" customHeight="1" thickBot="1" x14ac:dyDescent="0.3">
      <c r="B17" s="5" t="s">
        <v>151</v>
      </c>
      <c r="C17" s="8" t="str">
        <f>IF(VLOOKUP($B15,'Ficha 2'!$B:$H,7,0)=B17,"ü","")</f>
        <v>ü</v>
      </c>
      <c r="D17" s="5" t="s">
        <v>152</v>
      </c>
      <c r="E17" s="8" t="str">
        <f>IF(VLOOKUP($B15,'Ficha 2'!$B:$H,7,0)=D17,"ü","")</f>
        <v/>
      </c>
      <c r="F17" s="5" t="s">
        <v>153</v>
      </c>
      <c r="G17" s="8" t="str">
        <f>IF(VLOOKUP($B15,'Ficha 2'!$B:$H,7,0)=F17,"ü","")</f>
        <v/>
      </c>
      <c r="H17" s="5" t="s">
        <v>154</v>
      </c>
      <c r="I17" s="8" t="str">
        <f>IF(VLOOKUP($B15,'Ficha 2'!$B:$H,7,0)=H17,"ü","")</f>
        <v/>
      </c>
    </row>
    <row r="18" spans="2:9" ht="4.9000000000000004" customHeight="1" x14ac:dyDescent="0.25"/>
    <row r="19" spans="2:9" ht="18" customHeight="1" outlineLevel="1" x14ac:dyDescent="0.25">
      <c r="B19" s="83" t="s">
        <v>155</v>
      </c>
      <c r="C19" s="83"/>
      <c r="D19" s="83"/>
      <c r="E19" s="83"/>
      <c r="F19" s="83"/>
      <c r="G19" s="83"/>
      <c r="H19" s="83"/>
      <c r="I19" s="83"/>
    </row>
    <row r="20" spans="2:9" ht="95.25" customHeight="1" outlineLevel="1" x14ac:dyDescent="0.25">
      <c r="B20" s="84" t="s">
        <v>319</v>
      </c>
      <c r="C20" s="84"/>
      <c r="D20" s="84"/>
      <c r="E20" s="84"/>
      <c r="F20" s="84"/>
      <c r="G20" s="84"/>
      <c r="H20" s="84"/>
      <c r="I20" s="84"/>
    </row>
    <row r="21" spans="2:9" ht="4.9000000000000004" customHeight="1" outlineLevel="1" x14ac:dyDescent="0.25"/>
    <row r="22" spans="2:9" ht="18" customHeight="1" outlineLevel="1" x14ac:dyDescent="0.25">
      <c r="B22" s="83" t="s">
        <v>156</v>
      </c>
      <c r="C22" s="83"/>
      <c r="D22" s="83"/>
      <c r="E22" s="83"/>
      <c r="F22" s="83"/>
      <c r="G22" s="83"/>
      <c r="H22" s="83"/>
      <c r="I22" s="83"/>
    </row>
    <row r="23" spans="2:9" ht="18" customHeight="1" outlineLevel="1" x14ac:dyDescent="0.25">
      <c r="B23" s="80" t="s">
        <v>157</v>
      </c>
      <c r="C23" s="80"/>
      <c r="D23" s="80"/>
      <c r="E23" s="80"/>
      <c r="F23" s="80" t="s">
        <v>158</v>
      </c>
      <c r="G23" s="80"/>
      <c r="H23" s="80"/>
      <c r="I23" s="80"/>
    </row>
    <row r="24" spans="2:9" ht="78" customHeight="1" outlineLevel="1" x14ac:dyDescent="0.25">
      <c r="B24" s="85"/>
      <c r="C24" s="85"/>
      <c r="D24" s="85"/>
      <c r="E24" s="85"/>
      <c r="F24" s="85"/>
      <c r="G24" s="85"/>
      <c r="H24" s="85"/>
      <c r="I24" s="85"/>
    </row>
    <row r="25" spans="2:9" ht="4.9000000000000004" customHeight="1" x14ac:dyDescent="0.25"/>
    <row r="26" spans="2:9" ht="24" customHeight="1" x14ac:dyDescent="0.25">
      <c r="B26" s="59" t="s">
        <v>91</v>
      </c>
      <c r="C26" s="59"/>
      <c r="D26" s="7" t="s">
        <v>149</v>
      </c>
      <c r="E26" s="15">
        <f>VLOOKUP($B26,'Recálculo ponderaciones'!$B:$G,6,0)</f>
        <v>0.1</v>
      </c>
      <c r="F26" s="82" t="s">
        <v>150</v>
      </c>
      <c r="G26" s="82"/>
      <c r="H26" s="81">
        <f>IF(OR('Ficha 2'!$G$41="No evaluado",'Ficha 2'!$G$41="N/A"),'Ficha 2'!$G$41,$E26*'Ficha 2'!$G$41)</f>
        <v>0.1</v>
      </c>
      <c r="I26" s="81"/>
    </row>
    <row r="27" spans="2:9" ht="4.9000000000000004" customHeight="1" thickBot="1" x14ac:dyDescent="0.3"/>
    <row r="28" spans="2:9" ht="18" customHeight="1" thickBot="1" x14ac:dyDescent="0.3">
      <c r="B28" s="5" t="s">
        <v>151</v>
      </c>
      <c r="C28" s="8" t="str">
        <f>IF(VLOOKUP($B26,'Ficha 2'!$B:$H,7,0)=B28,"ü","")</f>
        <v>ü</v>
      </c>
      <c r="D28" s="5" t="s">
        <v>152</v>
      </c>
      <c r="E28" s="8" t="str">
        <f>IF(VLOOKUP($B26,'Ficha 2'!$B:$H,7,0)=D28,"ü","")</f>
        <v/>
      </c>
      <c r="F28" s="5" t="s">
        <v>153</v>
      </c>
      <c r="G28" s="8" t="str">
        <f>IF(VLOOKUP($B26,'Ficha 2'!$B:$H,7,0)=F28,"ü","")</f>
        <v/>
      </c>
      <c r="H28" s="5" t="s">
        <v>154</v>
      </c>
      <c r="I28" s="8" t="str">
        <f>IF(VLOOKUP($B26,'Ficha 2'!$B:$H,7,0)=H28,"ü","")</f>
        <v/>
      </c>
    </row>
    <row r="29" spans="2:9" ht="4.9000000000000004" customHeight="1" x14ac:dyDescent="0.25"/>
    <row r="30" spans="2:9" ht="18" customHeight="1" outlineLevel="1" x14ac:dyDescent="0.25">
      <c r="B30" s="83" t="s">
        <v>155</v>
      </c>
      <c r="C30" s="83"/>
      <c r="D30" s="83"/>
      <c r="E30" s="83"/>
      <c r="F30" s="83"/>
      <c r="G30" s="83"/>
      <c r="H30" s="83"/>
      <c r="I30" s="83"/>
    </row>
    <row r="31" spans="2:9" ht="78" customHeight="1" outlineLevel="1" x14ac:dyDescent="0.25">
      <c r="B31" s="84" t="s">
        <v>161</v>
      </c>
      <c r="C31" s="84"/>
      <c r="D31" s="84"/>
      <c r="E31" s="84"/>
      <c r="F31" s="84"/>
      <c r="G31" s="84"/>
      <c r="H31" s="84"/>
      <c r="I31" s="84"/>
    </row>
    <row r="32" spans="2:9" ht="4.9000000000000004" customHeight="1" outlineLevel="1" x14ac:dyDescent="0.25"/>
    <row r="33" spans="2:9" ht="18" customHeight="1" outlineLevel="1" x14ac:dyDescent="0.25">
      <c r="B33" s="83" t="s">
        <v>156</v>
      </c>
      <c r="C33" s="83"/>
      <c r="D33" s="83"/>
      <c r="E33" s="83"/>
      <c r="F33" s="83"/>
      <c r="G33" s="83"/>
      <c r="H33" s="83"/>
      <c r="I33" s="83"/>
    </row>
    <row r="34" spans="2:9" ht="18" customHeight="1" outlineLevel="1" x14ac:dyDescent="0.25">
      <c r="B34" s="80" t="s">
        <v>157</v>
      </c>
      <c r="C34" s="80"/>
      <c r="D34" s="80"/>
      <c r="E34" s="80"/>
      <c r="F34" s="80" t="s">
        <v>158</v>
      </c>
      <c r="G34" s="80"/>
      <c r="H34" s="80"/>
      <c r="I34" s="80"/>
    </row>
    <row r="35" spans="2:9" ht="135.75" customHeight="1" outlineLevel="1" x14ac:dyDescent="0.25">
      <c r="B35" s="84"/>
      <c r="C35" s="84"/>
      <c r="D35" s="84"/>
      <c r="E35" s="84"/>
      <c r="F35" s="84"/>
      <c r="G35" s="84"/>
      <c r="H35" s="84"/>
      <c r="I35" s="84"/>
    </row>
    <row r="36" spans="2:9" ht="4.9000000000000004" customHeight="1" x14ac:dyDescent="0.25"/>
    <row r="37" spans="2:9" ht="24" customHeight="1" x14ac:dyDescent="0.25">
      <c r="B37" s="59" t="s">
        <v>104</v>
      </c>
      <c r="C37" s="59"/>
      <c r="D37" s="7" t="s">
        <v>149</v>
      </c>
      <c r="E37" s="15">
        <f>VLOOKUP($B37,'Recálculo ponderaciones'!$B:$G,6,0)</f>
        <v>0.1</v>
      </c>
      <c r="F37" s="82" t="s">
        <v>150</v>
      </c>
      <c r="G37" s="82"/>
      <c r="H37" s="81">
        <f>IF(OR('Ficha 2'!$G$52="No evaluado",'Ficha 2'!$G$52="N/A"),'Ficha 2'!$G$52,$E37*'Ficha 2'!$G$52)</f>
        <v>0.1</v>
      </c>
      <c r="I37" s="81"/>
    </row>
    <row r="38" spans="2:9" ht="4.9000000000000004" customHeight="1" thickBot="1" x14ac:dyDescent="0.3"/>
    <row r="39" spans="2:9" ht="18" customHeight="1" thickBot="1" x14ac:dyDescent="0.3">
      <c r="B39" s="5" t="s">
        <v>151</v>
      </c>
      <c r="C39" s="8" t="str">
        <f>IF(VLOOKUP($B37,'Ficha 2'!$B:$H,7,0)=B39,"ü","")</f>
        <v>ü</v>
      </c>
      <c r="D39" s="5" t="s">
        <v>152</v>
      </c>
      <c r="E39" s="8" t="str">
        <f>IF(VLOOKUP($B37,'Ficha 2'!$B:$H,7,0)=D39,"ü","")</f>
        <v/>
      </c>
      <c r="F39" s="5" t="s">
        <v>153</v>
      </c>
      <c r="G39" s="8" t="str">
        <f>IF(VLOOKUP($B37,'Ficha 2'!$B:$H,7,0)=F39,"ü","")</f>
        <v/>
      </c>
      <c r="H39" s="5" t="s">
        <v>154</v>
      </c>
      <c r="I39" s="8" t="str">
        <f>IF(VLOOKUP($B37,'Ficha 2'!$B:$H,7,0)=H39,"ü","")</f>
        <v/>
      </c>
    </row>
    <row r="40" spans="2:9" ht="4.9000000000000004" customHeight="1" x14ac:dyDescent="0.25"/>
    <row r="41" spans="2:9" ht="18" customHeight="1" outlineLevel="1" x14ac:dyDescent="0.25">
      <c r="B41" s="83" t="s">
        <v>155</v>
      </c>
      <c r="C41" s="83"/>
      <c r="D41" s="83"/>
      <c r="E41" s="83"/>
      <c r="F41" s="83"/>
      <c r="G41" s="83"/>
      <c r="H41" s="83"/>
      <c r="I41" s="83"/>
    </row>
    <row r="42" spans="2:9" ht="78" customHeight="1" outlineLevel="1" x14ac:dyDescent="0.25">
      <c r="B42" s="84" t="s">
        <v>162</v>
      </c>
      <c r="C42" s="84"/>
      <c r="D42" s="84"/>
      <c r="E42" s="84"/>
      <c r="F42" s="84"/>
      <c r="G42" s="84"/>
      <c r="H42" s="84"/>
      <c r="I42" s="84"/>
    </row>
    <row r="43" spans="2:9" ht="4.9000000000000004" customHeight="1" outlineLevel="1" x14ac:dyDescent="0.25"/>
    <row r="44" spans="2:9" ht="18" customHeight="1" outlineLevel="1" x14ac:dyDescent="0.25">
      <c r="B44" s="83" t="s">
        <v>156</v>
      </c>
      <c r="C44" s="83"/>
      <c r="D44" s="83"/>
      <c r="E44" s="83"/>
      <c r="F44" s="83"/>
      <c r="G44" s="83"/>
      <c r="H44" s="83"/>
      <c r="I44" s="83"/>
    </row>
    <row r="45" spans="2:9" ht="18" customHeight="1" outlineLevel="1" x14ac:dyDescent="0.25">
      <c r="B45" s="80" t="s">
        <v>157</v>
      </c>
      <c r="C45" s="80"/>
      <c r="D45" s="80"/>
      <c r="E45" s="80"/>
      <c r="F45" s="80" t="s">
        <v>158</v>
      </c>
      <c r="G45" s="80"/>
      <c r="H45" s="80"/>
      <c r="I45" s="80"/>
    </row>
    <row r="46" spans="2:9" ht="123.75" customHeight="1" outlineLevel="1" x14ac:dyDescent="0.25">
      <c r="B46" s="86"/>
      <c r="C46" s="86"/>
      <c r="D46" s="86"/>
      <c r="E46" s="86"/>
      <c r="F46" s="85"/>
      <c r="G46" s="85"/>
      <c r="H46" s="85"/>
      <c r="I46" s="85"/>
    </row>
    <row r="47" spans="2:9" ht="4.9000000000000004" customHeight="1" x14ac:dyDescent="0.25"/>
    <row r="48" spans="2:9" ht="24" customHeight="1" x14ac:dyDescent="0.25">
      <c r="B48" s="59" t="s">
        <v>119</v>
      </c>
      <c r="C48" s="59"/>
      <c r="D48" s="7" t="s">
        <v>149</v>
      </c>
      <c r="E48" s="15">
        <f>VLOOKUP($B48,'Recálculo ponderaciones'!$B:$G,6,0)</f>
        <v>0.1</v>
      </c>
      <c r="F48" s="82" t="s">
        <v>150</v>
      </c>
      <c r="G48" s="82"/>
      <c r="H48" s="81">
        <f>IF(OR('Ficha 2'!$G$65="No evaluado",'Ficha 2'!$G$65="N/A"),'Ficha 2'!$G$65,$E48*'Ficha 2'!$G$65)</f>
        <v>7.5000000000000011E-2</v>
      </c>
      <c r="I48" s="81"/>
    </row>
    <row r="49" spans="2:9" ht="4.9000000000000004" customHeight="1" thickBot="1" x14ac:dyDescent="0.3"/>
    <row r="50" spans="2:9" ht="18" customHeight="1" thickBot="1" x14ac:dyDescent="0.3">
      <c r="B50" s="5" t="s">
        <v>151</v>
      </c>
      <c r="C50" s="8" t="str">
        <f>IF(VLOOKUP($B48,'Ficha 2'!$B:$H,7,0)=B50,"ü","")</f>
        <v/>
      </c>
      <c r="D50" s="5" t="s">
        <v>152</v>
      </c>
      <c r="E50" s="8" t="str">
        <f>IF(VLOOKUP($B48,'Ficha 2'!$B:$H,7,0)=D50,"ü","")</f>
        <v>ü</v>
      </c>
      <c r="F50" s="5" t="s">
        <v>153</v>
      </c>
      <c r="G50" s="8" t="str">
        <f>IF(VLOOKUP($B48,'Ficha 2'!$B:$H,7,0)=F50,"ü","")</f>
        <v/>
      </c>
      <c r="H50" s="5" t="s">
        <v>154</v>
      </c>
      <c r="I50" s="8" t="str">
        <f>IF(VLOOKUP($B48,'Ficha 2'!$B:$H,7,0)=H50,"ü","")</f>
        <v/>
      </c>
    </row>
    <row r="51" spans="2:9" ht="4.9000000000000004" customHeight="1" x14ac:dyDescent="0.25"/>
    <row r="52" spans="2:9" ht="18" customHeight="1" outlineLevel="1" x14ac:dyDescent="0.25">
      <c r="B52" s="83" t="s">
        <v>155</v>
      </c>
      <c r="C52" s="83"/>
      <c r="D52" s="83"/>
      <c r="E52" s="83"/>
      <c r="F52" s="83"/>
      <c r="G52" s="83"/>
      <c r="H52" s="83"/>
      <c r="I52" s="83"/>
    </row>
    <row r="53" spans="2:9" ht="78" customHeight="1" outlineLevel="1" x14ac:dyDescent="0.25">
      <c r="B53" s="90" t="s">
        <v>163</v>
      </c>
      <c r="C53" s="84"/>
      <c r="D53" s="84"/>
      <c r="E53" s="84"/>
      <c r="F53" s="84"/>
      <c r="G53" s="84"/>
      <c r="H53" s="84"/>
      <c r="I53" s="84"/>
    </row>
    <row r="54" spans="2:9" ht="4.9000000000000004" customHeight="1" outlineLevel="1" x14ac:dyDescent="0.25"/>
    <row r="55" spans="2:9" ht="18" customHeight="1" outlineLevel="1" x14ac:dyDescent="0.25">
      <c r="B55" s="83" t="s">
        <v>156</v>
      </c>
      <c r="C55" s="83"/>
      <c r="D55" s="83"/>
      <c r="E55" s="83"/>
      <c r="F55" s="83"/>
      <c r="G55" s="83"/>
      <c r="H55" s="83"/>
      <c r="I55" s="83"/>
    </row>
    <row r="56" spans="2:9" ht="18" customHeight="1" outlineLevel="1" x14ac:dyDescent="0.25">
      <c r="B56" s="80" t="s">
        <v>157</v>
      </c>
      <c r="C56" s="80"/>
      <c r="D56" s="80"/>
      <c r="E56" s="80"/>
      <c r="F56" s="80" t="s">
        <v>158</v>
      </c>
      <c r="G56" s="80"/>
      <c r="H56" s="80"/>
      <c r="I56" s="80"/>
    </row>
    <row r="57" spans="2:9" ht="78" customHeight="1" outlineLevel="1" x14ac:dyDescent="0.25">
      <c r="B57" s="92"/>
      <c r="C57" s="92"/>
      <c r="D57" s="92"/>
      <c r="E57" s="92"/>
      <c r="F57" s="90" t="s">
        <v>164</v>
      </c>
      <c r="G57" s="84"/>
      <c r="H57" s="84"/>
      <c r="I57" s="84"/>
    </row>
    <row r="58" spans="2:9" ht="4.9000000000000004" customHeight="1" x14ac:dyDescent="0.25"/>
    <row r="59" spans="2:9" ht="24" customHeight="1" x14ac:dyDescent="0.25">
      <c r="B59" s="59" t="s">
        <v>128</v>
      </c>
      <c r="C59" s="59"/>
      <c r="D59" s="7" t="s">
        <v>149</v>
      </c>
      <c r="E59" s="15">
        <f>VLOOKUP($B59,'Recálculo ponderaciones'!$B:$G,6,0)</f>
        <v>0.2</v>
      </c>
      <c r="F59" s="82" t="s">
        <v>150</v>
      </c>
      <c r="G59" s="82"/>
      <c r="H59" s="81">
        <f>IF(OR('Ficha 2'!$G$74="No evaluado",'Ficha 2'!$G$74="N/A"),'Ficha 2'!$G$74,$E59*'Ficha 2'!$G$74)</f>
        <v>0.2</v>
      </c>
      <c r="I59" s="81"/>
    </row>
    <row r="60" spans="2:9" ht="4.9000000000000004" customHeight="1" thickBot="1" x14ac:dyDescent="0.3"/>
    <row r="61" spans="2:9" ht="18" customHeight="1" thickBot="1" x14ac:dyDescent="0.3">
      <c r="B61" s="5" t="s">
        <v>151</v>
      </c>
      <c r="C61" s="8" t="str">
        <f>IF(VLOOKUP($B59,'Ficha 2'!$B:$H,7,0)=B61,"ü","")</f>
        <v>ü</v>
      </c>
      <c r="D61" s="5" t="s">
        <v>152</v>
      </c>
      <c r="E61" s="8" t="str">
        <f>IF(VLOOKUP($B59,'Ficha 2'!$B:$H,7,0)=D61,"ü","")</f>
        <v/>
      </c>
      <c r="F61" s="5" t="s">
        <v>153</v>
      </c>
      <c r="G61" s="8" t="str">
        <f>IF(VLOOKUP($B59,'Ficha 2'!$B:$H,7,0)=F61,"ü","")</f>
        <v/>
      </c>
      <c r="H61" s="5" t="s">
        <v>154</v>
      </c>
      <c r="I61" s="8" t="str">
        <f>IF(VLOOKUP($B59,'Ficha 2'!$B:$H,7,0)=H61,"ü","")</f>
        <v/>
      </c>
    </row>
    <row r="62" spans="2:9" ht="4.9000000000000004" customHeight="1" x14ac:dyDescent="0.25"/>
    <row r="63" spans="2:9" ht="18" customHeight="1" outlineLevel="1" x14ac:dyDescent="0.25">
      <c r="B63" s="83" t="s">
        <v>155</v>
      </c>
      <c r="C63" s="83"/>
      <c r="D63" s="83"/>
      <c r="E63" s="83"/>
      <c r="F63" s="83"/>
      <c r="G63" s="83"/>
      <c r="H63" s="83"/>
      <c r="I63" s="83"/>
    </row>
    <row r="64" spans="2:9" ht="78" customHeight="1" outlineLevel="1" x14ac:dyDescent="0.25">
      <c r="B64" s="84" t="s">
        <v>335</v>
      </c>
      <c r="C64" s="85"/>
      <c r="D64" s="85"/>
      <c r="E64" s="85"/>
      <c r="F64" s="85"/>
      <c r="G64" s="85"/>
      <c r="H64" s="85"/>
      <c r="I64" s="85"/>
    </row>
    <row r="65" spans="2:9" ht="4.9000000000000004" customHeight="1" outlineLevel="1" x14ac:dyDescent="0.25"/>
    <row r="66" spans="2:9" ht="18" customHeight="1" outlineLevel="1" x14ac:dyDescent="0.25">
      <c r="B66" s="83" t="s">
        <v>156</v>
      </c>
      <c r="C66" s="83"/>
      <c r="D66" s="83"/>
      <c r="E66" s="83"/>
      <c r="F66" s="83"/>
      <c r="G66" s="83"/>
      <c r="H66" s="83"/>
      <c r="I66" s="83"/>
    </row>
    <row r="67" spans="2:9" ht="18" customHeight="1" outlineLevel="1" x14ac:dyDescent="0.25">
      <c r="B67" s="80" t="s">
        <v>157</v>
      </c>
      <c r="C67" s="80"/>
      <c r="D67" s="80"/>
      <c r="E67" s="80"/>
      <c r="F67" s="80" t="s">
        <v>158</v>
      </c>
      <c r="G67" s="80"/>
      <c r="H67" s="80"/>
      <c r="I67" s="80"/>
    </row>
    <row r="68" spans="2:9" ht="78" customHeight="1" outlineLevel="1" x14ac:dyDescent="0.25">
      <c r="B68" s="87"/>
      <c r="C68" s="88"/>
      <c r="D68" s="88"/>
      <c r="E68" s="88"/>
      <c r="F68" s="89"/>
      <c r="G68" s="89"/>
      <c r="H68" s="89"/>
      <c r="I68" s="89"/>
    </row>
    <row r="69" spans="2:9" ht="4.9000000000000004" customHeight="1" x14ac:dyDescent="0.25"/>
    <row r="70" spans="2:9" ht="24" customHeight="1" x14ac:dyDescent="0.25">
      <c r="B70" s="59" t="s">
        <v>143</v>
      </c>
      <c r="C70" s="59"/>
      <c r="D70" s="7" t="s">
        <v>149</v>
      </c>
      <c r="E70" s="15">
        <f>VLOOKUP($B70,'Recálculo ponderaciones'!$B:$G,6,0)</f>
        <v>0.1</v>
      </c>
      <c r="F70" s="82" t="s">
        <v>150</v>
      </c>
      <c r="G70" s="82"/>
      <c r="H70" s="81">
        <f>IF(OR('Ficha 2'!$G$87="No evaluado",'Ficha 2'!$G$87="N/A"),'Ficha 2'!$G$87,$E70*'Ficha 2'!$G$87)</f>
        <v>6.25E-2</v>
      </c>
      <c r="I70" s="81"/>
    </row>
    <row r="71" spans="2:9" ht="4.9000000000000004" customHeight="1" thickBot="1" x14ac:dyDescent="0.3"/>
    <row r="72" spans="2:9" ht="18" customHeight="1" thickBot="1" x14ac:dyDescent="0.3">
      <c r="B72" s="5" t="s">
        <v>151</v>
      </c>
      <c r="C72" s="8" t="str">
        <f>IF(VLOOKUP($B70,'Ficha 2'!$B:$H,7,0)=B72,"ü","")</f>
        <v/>
      </c>
      <c r="D72" s="5" t="s">
        <v>152</v>
      </c>
      <c r="E72" s="8" t="str">
        <f>IF(VLOOKUP($B70,'Ficha 2'!$B:$H,7,0)=D72,"ü","")</f>
        <v>ü</v>
      </c>
      <c r="F72" s="5" t="s">
        <v>153</v>
      </c>
      <c r="G72" s="8" t="str">
        <f>IF(VLOOKUP($B70,'Ficha 2'!$B:$H,7,0)=F72,"ü","")</f>
        <v/>
      </c>
      <c r="H72" s="5" t="s">
        <v>154</v>
      </c>
      <c r="I72" s="8" t="str">
        <f>IF(VLOOKUP($B70,'Ficha 2'!$B:$H,7,0)=H72,"ü","")</f>
        <v/>
      </c>
    </row>
    <row r="73" spans="2:9" ht="4.9000000000000004" customHeight="1" x14ac:dyDescent="0.25"/>
    <row r="74" spans="2:9" ht="18" customHeight="1" outlineLevel="1" x14ac:dyDescent="0.25">
      <c r="B74" s="83" t="s">
        <v>155</v>
      </c>
      <c r="C74" s="83"/>
      <c r="D74" s="83"/>
      <c r="E74" s="83"/>
      <c r="F74" s="83"/>
      <c r="G74" s="83"/>
      <c r="H74" s="83"/>
      <c r="I74" s="83"/>
    </row>
    <row r="75" spans="2:9" ht="78" customHeight="1" outlineLevel="1" x14ac:dyDescent="0.25">
      <c r="B75" s="84" t="s">
        <v>333</v>
      </c>
      <c r="C75" s="84"/>
      <c r="D75" s="84"/>
      <c r="E75" s="84"/>
      <c r="F75" s="84"/>
      <c r="G75" s="84"/>
      <c r="H75" s="84"/>
      <c r="I75" s="84"/>
    </row>
    <row r="76" spans="2:9" ht="4.9000000000000004" customHeight="1" outlineLevel="1" x14ac:dyDescent="0.25"/>
    <row r="77" spans="2:9" ht="18" customHeight="1" outlineLevel="1" x14ac:dyDescent="0.25">
      <c r="B77" s="83" t="s">
        <v>156</v>
      </c>
      <c r="C77" s="83"/>
      <c r="D77" s="83"/>
      <c r="E77" s="83"/>
      <c r="F77" s="83"/>
      <c r="G77" s="83"/>
      <c r="H77" s="83"/>
      <c r="I77" s="83"/>
    </row>
    <row r="78" spans="2:9" ht="18" customHeight="1" outlineLevel="1" x14ac:dyDescent="0.25">
      <c r="B78" s="80" t="s">
        <v>157</v>
      </c>
      <c r="C78" s="80"/>
      <c r="D78" s="80"/>
      <c r="E78" s="80"/>
      <c r="F78" s="80" t="s">
        <v>158</v>
      </c>
      <c r="G78" s="80"/>
      <c r="H78" s="80"/>
      <c r="I78" s="80"/>
    </row>
    <row r="79" spans="2:9" ht="78" customHeight="1" outlineLevel="1" x14ac:dyDescent="0.25">
      <c r="B79" s="84"/>
      <c r="C79" s="84"/>
      <c r="D79" s="84"/>
      <c r="E79" s="84"/>
      <c r="F79" s="84" t="s">
        <v>165</v>
      </c>
      <c r="G79" s="84"/>
      <c r="H79" s="84"/>
      <c r="I79" s="84"/>
    </row>
    <row r="80" spans="2:9" ht="4.9000000000000004" customHeight="1" x14ac:dyDescent="0.25"/>
    <row r="81" spans="2:9" ht="24" customHeight="1" x14ac:dyDescent="0.25">
      <c r="B81" s="91" t="s">
        <v>166</v>
      </c>
      <c r="C81" s="91"/>
      <c r="D81" s="81">
        <f>SUM(H4,H15,H26,H37,H48,H59,H70)</f>
        <v>0.9375</v>
      </c>
      <c r="E81" s="81"/>
      <c r="F81" s="59" t="str">
        <f>IF($D$81&gt;=0.9,"Consistente",IF($D$81&gt;=0.6,"Consistente con observaciones","Inconsistente"))</f>
        <v>Consistente</v>
      </c>
      <c r="G81" s="59"/>
      <c r="H81" s="59"/>
      <c r="I81" s="59"/>
    </row>
    <row r="82" spans="2:9" ht="18" customHeight="1" x14ac:dyDescent="0.25"/>
  </sheetData>
  <mergeCells count="74">
    <mergeCell ref="B81:C81"/>
    <mergeCell ref="D81:E81"/>
    <mergeCell ref="F81:I81"/>
    <mergeCell ref="H37:I37"/>
    <mergeCell ref="H48:I48"/>
    <mergeCell ref="H59:I59"/>
    <mergeCell ref="H70:I70"/>
    <mergeCell ref="B74:I74"/>
    <mergeCell ref="B75:I75"/>
    <mergeCell ref="B77:I77"/>
    <mergeCell ref="B78:E78"/>
    <mergeCell ref="F78:I78"/>
    <mergeCell ref="B79:E79"/>
    <mergeCell ref="F79:I79"/>
    <mergeCell ref="B57:E57"/>
    <mergeCell ref="F70:G70"/>
    <mergeCell ref="B24:E24"/>
    <mergeCell ref="F56:I56"/>
    <mergeCell ref="F57:I57"/>
    <mergeCell ref="B41:I41"/>
    <mergeCell ref="B42:I42"/>
    <mergeCell ref="B44:I44"/>
    <mergeCell ref="B45:E45"/>
    <mergeCell ref="F45:I45"/>
    <mergeCell ref="B46:E46"/>
    <mergeCell ref="F46:I46"/>
    <mergeCell ref="B56:E56"/>
    <mergeCell ref="F34:I34"/>
    <mergeCell ref="H26:I26"/>
    <mergeCell ref="B26:C26"/>
    <mergeCell ref="F59:G59"/>
    <mergeCell ref="B15:C15"/>
    <mergeCell ref="B12:E12"/>
    <mergeCell ref="F26:G26"/>
    <mergeCell ref="F37:G37"/>
    <mergeCell ref="F48:G48"/>
    <mergeCell ref="B30:I30"/>
    <mergeCell ref="B31:I31"/>
    <mergeCell ref="B35:E35"/>
    <mergeCell ref="F35:I35"/>
    <mergeCell ref="B19:I19"/>
    <mergeCell ref="B20:I20"/>
    <mergeCell ref="B22:I22"/>
    <mergeCell ref="F23:I23"/>
    <mergeCell ref="F24:I24"/>
    <mergeCell ref="B34:E34"/>
    <mergeCell ref="B2:I2"/>
    <mergeCell ref="B33:I33"/>
    <mergeCell ref="B59:C59"/>
    <mergeCell ref="B70:C70"/>
    <mergeCell ref="B37:C37"/>
    <mergeCell ref="B48:C48"/>
    <mergeCell ref="B63:I63"/>
    <mergeCell ref="B64:I64"/>
    <mergeCell ref="B66:I66"/>
    <mergeCell ref="B67:E67"/>
    <mergeCell ref="F67:I67"/>
    <mergeCell ref="B68:E68"/>
    <mergeCell ref="F68:I68"/>
    <mergeCell ref="B52:I52"/>
    <mergeCell ref="B53:I53"/>
    <mergeCell ref="B55:I55"/>
    <mergeCell ref="B23:E23"/>
    <mergeCell ref="H4:I4"/>
    <mergeCell ref="F4:G4"/>
    <mergeCell ref="B4:C4"/>
    <mergeCell ref="F15:G15"/>
    <mergeCell ref="H15:I15"/>
    <mergeCell ref="B8:I8"/>
    <mergeCell ref="B11:I11"/>
    <mergeCell ref="F12:I12"/>
    <mergeCell ref="B9:I9"/>
    <mergeCell ref="F13:I13"/>
    <mergeCell ref="B13:E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DF470-7612-40C6-9745-F76E2579F392}">
  <dimension ref="A1:H16"/>
  <sheetViews>
    <sheetView showGridLines="0" zoomScale="90" zoomScaleNormal="90" workbookViewId="0"/>
  </sheetViews>
  <sheetFormatPr baseColWidth="10" defaultColWidth="0" defaultRowHeight="0" customHeight="1" zeroHeight="1" x14ac:dyDescent="0.25"/>
  <cols>
    <col min="1" max="1" width="3.28515625" style="1" customWidth="1"/>
    <col min="2" max="2" width="17.7109375" style="1" customWidth="1"/>
    <col min="3" max="3" width="12.5703125" style="1" customWidth="1"/>
    <col min="4" max="4" width="17.7109375" style="1" customWidth="1"/>
    <col min="5" max="5" width="12.5703125" style="1" customWidth="1"/>
    <col min="6" max="6" width="17.7109375" style="1" customWidth="1"/>
    <col min="7" max="7" width="12.5703125" style="1" customWidth="1"/>
    <col min="8" max="8" width="3.28515625" style="1" customWidth="1"/>
    <col min="9" max="16384" width="11.5703125" style="1" hidden="1"/>
  </cols>
  <sheetData>
    <row r="1" spans="2:7" ht="4.9000000000000004" customHeight="1" x14ac:dyDescent="0.25"/>
    <row r="2" spans="2:7" ht="33" customHeight="1" x14ac:dyDescent="0.25">
      <c r="B2" s="63" t="s">
        <v>167</v>
      </c>
      <c r="C2" s="63"/>
      <c r="D2" s="63"/>
      <c r="E2" s="63"/>
      <c r="F2" s="63"/>
      <c r="G2" s="63"/>
    </row>
    <row r="3" spans="2:7" ht="4.9000000000000004" customHeight="1" x14ac:dyDescent="0.25"/>
    <row r="4" spans="2:7" ht="24" customHeight="1" x14ac:dyDescent="0.25">
      <c r="B4" s="59" t="s">
        <v>168</v>
      </c>
      <c r="C4" s="59"/>
      <c r="D4" s="82" t="s">
        <v>150</v>
      </c>
      <c r="E4" s="82"/>
      <c r="F4" s="81">
        <f>+'Ficha 3'!$D$81</f>
        <v>0.9375</v>
      </c>
      <c r="G4" s="81"/>
    </row>
    <row r="5" spans="2:7" ht="4.9000000000000004" customHeight="1" thickBot="1" x14ac:dyDescent="0.3"/>
    <row r="6" spans="2:7" ht="24" customHeight="1" thickBot="1" x14ac:dyDescent="0.3">
      <c r="B6" s="9" t="s">
        <v>169</v>
      </c>
      <c r="C6" s="8" t="str">
        <f>IF('Ficha 3'!$F$81=B6,"ü","")</f>
        <v>ü</v>
      </c>
      <c r="D6" s="9" t="s">
        <v>170</v>
      </c>
      <c r="E6" s="8" t="str">
        <f>IF('Ficha 3'!$F$81=D6,"ü","")</f>
        <v/>
      </c>
      <c r="F6" s="9" t="s">
        <v>171</v>
      </c>
      <c r="G6" s="8" t="str">
        <f>IF('Ficha 3'!$F$81=F6,"ü","")</f>
        <v/>
      </c>
    </row>
    <row r="7" spans="2:7" ht="4.9000000000000004" customHeight="1" x14ac:dyDescent="0.25"/>
    <row r="8" spans="2:7" ht="18" customHeight="1" x14ac:dyDescent="0.25">
      <c r="B8" s="83" t="s">
        <v>172</v>
      </c>
      <c r="C8" s="83"/>
      <c r="D8" s="83"/>
      <c r="E8" s="83"/>
      <c r="F8" s="83"/>
      <c r="G8" s="83"/>
    </row>
    <row r="9" spans="2:7" ht="267" customHeight="1" x14ac:dyDescent="0.25">
      <c r="B9" s="93" t="s">
        <v>173</v>
      </c>
      <c r="C9" s="93"/>
      <c r="D9" s="93"/>
      <c r="E9" s="93"/>
      <c r="F9" s="93"/>
      <c r="G9" s="94"/>
    </row>
    <row r="10" spans="2:7" ht="15" x14ac:dyDescent="0.25">
      <c r="B10" s="47" t="s">
        <v>174</v>
      </c>
    </row>
    <row r="11" spans="2:7" ht="0" hidden="1" customHeight="1" x14ac:dyDescent="0.25">
      <c r="B11" s="47" t="s">
        <v>175</v>
      </c>
    </row>
    <row r="12" spans="2:7" ht="0" hidden="1" customHeight="1" x14ac:dyDescent="0.25">
      <c r="B12" s="47" t="s">
        <v>174</v>
      </c>
    </row>
    <row r="13" spans="2:7" ht="0" hidden="1" customHeight="1" x14ac:dyDescent="0.25">
      <c r="B13" s="47" t="s">
        <v>176</v>
      </c>
    </row>
    <row r="14" spans="2:7" ht="0" hidden="1" customHeight="1" x14ac:dyDescent="0.25">
      <c r="B14" s="47" t="s">
        <v>174</v>
      </c>
    </row>
    <row r="15" spans="2:7" ht="0" hidden="1" customHeight="1" x14ac:dyDescent="0.25">
      <c r="B15" s="48" t="s">
        <v>177</v>
      </c>
    </row>
    <row r="16" spans="2:7" ht="0" hidden="1" customHeight="1" x14ac:dyDescent="0.25">
      <c r="B16" s="48" t="s">
        <v>178</v>
      </c>
    </row>
  </sheetData>
  <mergeCells count="6">
    <mergeCell ref="B9:G9"/>
    <mergeCell ref="B2:G2"/>
    <mergeCell ref="B4:C4"/>
    <mergeCell ref="D4:E4"/>
    <mergeCell ref="F4:G4"/>
    <mergeCell ref="B8:G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E75C9-6E76-446B-A32A-D1F5D193AA15}">
  <dimension ref="A1:U122"/>
  <sheetViews>
    <sheetView showGridLines="0" zoomScale="90" zoomScaleNormal="90" workbookViewId="0"/>
  </sheetViews>
  <sheetFormatPr baseColWidth="10" defaultColWidth="0" defaultRowHeight="0" customHeight="1" zeroHeight="1" x14ac:dyDescent="0.25"/>
  <cols>
    <col min="1" max="1" width="3.28515625" style="1" customWidth="1"/>
    <col min="2" max="2" width="14.28515625" style="1" customWidth="1"/>
    <col min="3" max="3" width="34.7109375" style="1" bestFit="1" customWidth="1"/>
    <col min="4" max="4" width="30.140625" style="1" bestFit="1" customWidth="1"/>
    <col min="5" max="5" width="15.140625" style="1" bestFit="1" customWidth="1"/>
    <col min="6" max="6" width="12.85546875" style="1" bestFit="1" customWidth="1"/>
    <col min="7" max="7" width="16.28515625" style="1" bestFit="1" customWidth="1"/>
    <col min="8" max="8" width="14.85546875" style="1" bestFit="1" customWidth="1"/>
    <col min="9" max="9" width="14.5703125" style="1" bestFit="1" customWidth="1"/>
    <col min="10" max="10" width="19.7109375" style="1" bestFit="1" customWidth="1"/>
    <col min="11" max="11" width="15" style="1" bestFit="1" customWidth="1"/>
    <col min="12" max="12" width="17.42578125" style="1" bestFit="1" customWidth="1"/>
    <col min="13" max="13" width="18.42578125" style="1" bestFit="1" customWidth="1"/>
    <col min="14" max="14" width="18.42578125" style="1" customWidth="1"/>
    <col min="15" max="15" width="12.140625" style="1" bestFit="1" customWidth="1"/>
    <col min="16" max="16" width="19.7109375" style="1" bestFit="1" customWidth="1"/>
    <col min="17" max="17" width="17.28515625" style="1" bestFit="1" customWidth="1"/>
    <col min="18" max="18" width="3.28515625" style="1" customWidth="1"/>
    <col min="19" max="19" width="11.5703125" style="1" hidden="1" customWidth="1"/>
    <col min="20" max="21" width="0" style="1" hidden="1" customWidth="1"/>
    <col min="22" max="16384" width="11.5703125" style="1" hidden="1"/>
  </cols>
  <sheetData>
    <row r="1" spans="2:17" ht="4.9000000000000004" customHeight="1" x14ac:dyDescent="0.25"/>
    <row r="2" spans="2:17" ht="33" customHeight="1" x14ac:dyDescent="0.25">
      <c r="B2" s="63" t="s">
        <v>179</v>
      </c>
      <c r="C2" s="63"/>
      <c r="D2" s="63"/>
      <c r="E2" s="63"/>
      <c r="F2" s="63"/>
      <c r="G2" s="63"/>
      <c r="H2" s="63"/>
      <c r="I2" s="63"/>
      <c r="J2" s="63"/>
      <c r="K2" s="63"/>
      <c r="L2" s="63"/>
      <c r="M2" s="63"/>
      <c r="N2" s="63"/>
      <c r="O2" s="63"/>
      <c r="P2" s="63"/>
      <c r="Q2" s="63"/>
    </row>
    <row r="3" spans="2:17" ht="4.9000000000000004" customHeight="1" x14ac:dyDescent="0.25"/>
    <row r="4" spans="2:17" ht="24" customHeight="1" x14ac:dyDescent="0.25">
      <c r="B4" s="59" t="s">
        <v>1</v>
      </c>
      <c r="C4" s="59"/>
      <c r="D4" s="59"/>
      <c r="E4" s="59"/>
      <c r="F4" s="59"/>
      <c r="G4" s="59"/>
      <c r="H4" s="59"/>
      <c r="I4" s="59"/>
      <c r="J4" s="59"/>
      <c r="K4" s="59"/>
      <c r="L4" s="59"/>
      <c r="M4" s="59"/>
      <c r="N4" s="59"/>
      <c r="O4" s="59"/>
      <c r="P4" s="59"/>
      <c r="Q4" s="59"/>
    </row>
    <row r="5" spans="2:17" ht="4.9000000000000004" customHeight="1" x14ac:dyDescent="0.25"/>
    <row r="6" spans="2:17" ht="18" customHeight="1" x14ac:dyDescent="0.25">
      <c r="B6" s="96" t="s">
        <v>2</v>
      </c>
      <c r="C6" s="96"/>
      <c r="D6" s="70" t="s">
        <v>180</v>
      </c>
      <c r="E6" s="70"/>
      <c r="F6" s="70"/>
      <c r="G6" s="70"/>
      <c r="H6" s="70"/>
      <c r="I6" s="70"/>
      <c r="J6" s="70"/>
      <c r="K6" s="70"/>
      <c r="L6" s="70"/>
      <c r="M6" s="70"/>
      <c r="N6" s="70"/>
      <c r="O6" s="70"/>
      <c r="P6" s="70"/>
      <c r="Q6" s="70"/>
    </row>
    <row r="7" spans="2:17" ht="18" customHeight="1" x14ac:dyDescent="0.25">
      <c r="B7" s="96" t="s">
        <v>181</v>
      </c>
      <c r="C7" s="96"/>
      <c r="D7" s="70" t="s">
        <v>182</v>
      </c>
      <c r="E7" s="70"/>
      <c r="F7" s="70"/>
      <c r="G7" s="70"/>
      <c r="H7" s="70"/>
      <c r="I7" s="70"/>
      <c r="J7" s="70"/>
      <c r="K7" s="70"/>
      <c r="L7" s="70"/>
      <c r="M7" s="70"/>
      <c r="N7" s="70"/>
      <c r="O7" s="70"/>
      <c r="P7" s="70"/>
      <c r="Q7" s="70"/>
    </row>
    <row r="8" spans="2:17" ht="18" customHeight="1" x14ac:dyDescent="0.25">
      <c r="B8" s="96" t="s">
        <v>4</v>
      </c>
      <c r="C8" s="96"/>
      <c r="D8" s="70" t="s">
        <v>183</v>
      </c>
      <c r="E8" s="70"/>
      <c r="F8" s="70"/>
      <c r="G8" s="70"/>
      <c r="H8" s="70"/>
      <c r="I8" s="70"/>
      <c r="J8" s="70"/>
      <c r="K8" s="70"/>
      <c r="L8" s="70"/>
      <c r="M8" s="70"/>
      <c r="N8" s="70"/>
      <c r="O8" s="70"/>
      <c r="P8" s="70"/>
      <c r="Q8" s="70"/>
    </row>
    <row r="9" spans="2:17" ht="18" customHeight="1" x14ac:dyDescent="0.25">
      <c r="B9" s="96" t="s">
        <v>184</v>
      </c>
      <c r="C9" s="96"/>
      <c r="D9" s="70" t="s">
        <v>185</v>
      </c>
      <c r="E9" s="70"/>
      <c r="F9" s="70"/>
      <c r="G9" s="70"/>
      <c r="H9" s="70"/>
      <c r="I9" s="70"/>
      <c r="J9" s="96" t="s">
        <v>186</v>
      </c>
      <c r="K9" s="96"/>
      <c r="L9" s="70">
        <v>2024</v>
      </c>
      <c r="M9" s="70"/>
      <c r="N9" s="70"/>
      <c r="O9" s="70"/>
      <c r="P9" s="70"/>
      <c r="Q9" s="70"/>
    </row>
    <row r="10" spans="2:17" ht="4.9000000000000004" customHeight="1" x14ac:dyDescent="0.25"/>
    <row r="11" spans="2:17" s="11" customFormat="1" ht="42" customHeight="1" x14ac:dyDescent="0.25">
      <c r="B11" s="10" t="s">
        <v>187</v>
      </c>
      <c r="C11" s="10" t="s">
        <v>188</v>
      </c>
      <c r="D11" s="10" t="s">
        <v>189</v>
      </c>
      <c r="E11" s="10" t="s">
        <v>190</v>
      </c>
      <c r="F11" s="10" t="s">
        <v>191</v>
      </c>
      <c r="G11" s="10" t="s">
        <v>192</v>
      </c>
      <c r="H11" s="10" t="s">
        <v>193</v>
      </c>
      <c r="I11" s="10" t="s">
        <v>194</v>
      </c>
      <c r="J11" s="10" t="s">
        <v>195</v>
      </c>
      <c r="K11" s="10" t="s">
        <v>196</v>
      </c>
      <c r="L11" s="10" t="s">
        <v>197</v>
      </c>
      <c r="M11" s="10" t="s">
        <v>198</v>
      </c>
      <c r="N11" s="10" t="s">
        <v>199</v>
      </c>
      <c r="O11" s="10" t="s">
        <v>200</v>
      </c>
      <c r="P11" s="10" t="s">
        <v>201</v>
      </c>
      <c r="Q11" s="10" t="s">
        <v>202</v>
      </c>
    </row>
    <row r="12" spans="2:17" ht="4.9000000000000004" customHeight="1" x14ac:dyDescent="0.25"/>
    <row r="13" spans="2:17" s="11" customFormat="1" ht="147" customHeight="1" x14ac:dyDescent="0.25">
      <c r="B13" s="21" t="s">
        <v>203</v>
      </c>
      <c r="C13" s="22" t="s">
        <v>204</v>
      </c>
      <c r="D13" s="20" t="s">
        <v>205</v>
      </c>
      <c r="E13" s="22" t="s">
        <v>206</v>
      </c>
      <c r="F13" s="22" t="s">
        <v>206</v>
      </c>
      <c r="G13" s="22" t="s">
        <v>206</v>
      </c>
      <c r="H13" s="22" t="s">
        <v>206</v>
      </c>
      <c r="I13" s="22" t="s">
        <v>206</v>
      </c>
      <c r="J13" s="22" t="s">
        <v>206</v>
      </c>
      <c r="K13" s="22" t="s">
        <v>206</v>
      </c>
      <c r="L13" s="22" t="s">
        <v>206</v>
      </c>
      <c r="M13" s="22" t="s">
        <v>206</v>
      </c>
      <c r="N13" s="22" t="s">
        <v>206</v>
      </c>
      <c r="O13" s="22" t="s">
        <v>207</v>
      </c>
      <c r="P13" s="22" t="s">
        <v>206</v>
      </c>
      <c r="Q13" s="22" t="s">
        <v>208</v>
      </c>
    </row>
    <row r="14" spans="2:17" s="23" customFormat="1" ht="133.5" customHeight="1" x14ac:dyDescent="0.25">
      <c r="B14" s="24" t="s">
        <v>209</v>
      </c>
      <c r="C14" s="25" t="s">
        <v>210</v>
      </c>
      <c r="D14" s="25" t="s">
        <v>211</v>
      </c>
      <c r="E14" s="31" t="s">
        <v>206</v>
      </c>
      <c r="F14" s="31" t="s">
        <v>206</v>
      </c>
      <c r="G14" s="31" t="s">
        <v>206</v>
      </c>
      <c r="H14" s="31" t="s">
        <v>206</v>
      </c>
      <c r="I14" s="31" t="s">
        <v>206</v>
      </c>
      <c r="J14" s="31" t="s">
        <v>206</v>
      </c>
      <c r="K14" s="31" t="s">
        <v>206</v>
      </c>
      <c r="L14" s="31" t="s">
        <v>206</v>
      </c>
      <c r="M14" s="31" t="s">
        <v>206</v>
      </c>
      <c r="N14" s="31" t="s">
        <v>206</v>
      </c>
      <c r="O14" s="31" t="s">
        <v>207</v>
      </c>
      <c r="P14" s="31" t="s">
        <v>206</v>
      </c>
      <c r="Q14" s="31" t="s">
        <v>208</v>
      </c>
    </row>
    <row r="15" spans="2:17" s="11" customFormat="1" ht="117.75" customHeight="1" x14ac:dyDescent="0.25">
      <c r="B15" s="24" t="s">
        <v>209</v>
      </c>
      <c r="C15" s="25" t="s">
        <v>212</v>
      </c>
      <c r="D15" s="25" t="s">
        <v>213</v>
      </c>
      <c r="E15" s="31" t="s">
        <v>206</v>
      </c>
      <c r="F15" s="31" t="s">
        <v>206</v>
      </c>
      <c r="G15" s="31" t="s">
        <v>206</v>
      </c>
      <c r="H15" s="31" t="s">
        <v>206</v>
      </c>
      <c r="I15" s="31" t="s">
        <v>206</v>
      </c>
      <c r="J15" s="31" t="s">
        <v>206</v>
      </c>
      <c r="K15" s="31" t="s">
        <v>206</v>
      </c>
      <c r="L15" s="31" t="s">
        <v>206</v>
      </c>
      <c r="M15" s="31" t="s">
        <v>206</v>
      </c>
      <c r="N15" s="31" t="s">
        <v>206</v>
      </c>
      <c r="O15" s="31" t="s">
        <v>207</v>
      </c>
      <c r="P15" s="31" t="s">
        <v>206</v>
      </c>
      <c r="Q15" s="31" t="s">
        <v>208</v>
      </c>
    </row>
    <row r="16" spans="2:17" s="11" customFormat="1" ht="80.25" customHeight="1" x14ac:dyDescent="0.25">
      <c r="B16" s="24" t="s">
        <v>209</v>
      </c>
      <c r="C16" s="25" t="s">
        <v>214</v>
      </c>
      <c r="D16" s="25" t="s">
        <v>215</v>
      </c>
      <c r="E16" s="31" t="s">
        <v>206</v>
      </c>
      <c r="F16" s="31" t="s">
        <v>206</v>
      </c>
      <c r="G16" s="31" t="s">
        <v>206</v>
      </c>
      <c r="H16" s="31" t="s">
        <v>206</v>
      </c>
      <c r="I16" s="31" t="s">
        <v>206</v>
      </c>
      <c r="J16" s="31" t="s">
        <v>206</v>
      </c>
      <c r="K16" s="31" t="s">
        <v>206</v>
      </c>
      <c r="L16" s="31" t="s">
        <v>206</v>
      </c>
      <c r="M16" s="31" t="s">
        <v>206</v>
      </c>
      <c r="N16" s="31" t="s">
        <v>206</v>
      </c>
      <c r="O16" s="31" t="s">
        <v>206</v>
      </c>
      <c r="P16" s="31" t="s">
        <v>206</v>
      </c>
      <c r="Q16" s="31" t="s">
        <v>216</v>
      </c>
    </row>
    <row r="17" spans="2:17" s="11" customFormat="1" ht="108.75" customHeight="1" x14ac:dyDescent="0.25">
      <c r="B17" s="26" t="s">
        <v>209</v>
      </c>
      <c r="C17" s="27" t="s">
        <v>217</v>
      </c>
      <c r="D17" s="27" t="s">
        <v>218</v>
      </c>
      <c r="E17" s="31" t="s">
        <v>206</v>
      </c>
      <c r="F17" s="31" t="s">
        <v>206</v>
      </c>
      <c r="G17" s="31" t="s">
        <v>206</v>
      </c>
      <c r="H17" s="31" t="s">
        <v>206</v>
      </c>
      <c r="I17" s="31" t="s">
        <v>206</v>
      </c>
      <c r="J17" s="31" t="s">
        <v>206</v>
      </c>
      <c r="K17" s="31" t="s">
        <v>206</v>
      </c>
      <c r="L17" s="31" t="s">
        <v>206</v>
      </c>
      <c r="M17" s="31" t="s">
        <v>206</v>
      </c>
      <c r="N17" s="31" t="s">
        <v>206</v>
      </c>
      <c r="O17" s="31" t="s">
        <v>206</v>
      </c>
      <c r="P17" s="31" t="s">
        <v>206</v>
      </c>
      <c r="Q17" s="31" t="s">
        <v>208</v>
      </c>
    </row>
    <row r="18" spans="2:17" s="11" customFormat="1" ht="144" customHeight="1" x14ac:dyDescent="0.25">
      <c r="B18" s="26" t="s">
        <v>209</v>
      </c>
      <c r="C18" s="27" t="s">
        <v>219</v>
      </c>
      <c r="D18" s="27" t="s">
        <v>220</v>
      </c>
      <c r="E18" s="31" t="s">
        <v>206</v>
      </c>
      <c r="F18" s="31" t="s">
        <v>206</v>
      </c>
      <c r="G18" s="31" t="s">
        <v>206</v>
      </c>
      <c r="H18" s="31" t="s">
        <v>206</v>
      </c>
      <c r="I18" s="31" t="s">
        <v>206</v>
      </c>
      <c r="J18" s="31" t="s">
        <v>206</v>
      </c>
      <c r="K18" s="31" t="s">
        <v>206</v>
      </c>
      <c r="L18" s="31" t="s">
        <v>206</v>
      </c>
      <c r="M18" s="31" t="s">
        <v>206</v>
      </c>
      <c r="N18" s="31" t="s">
        <v>206</v>
      </c>
      <c r="O18" s="31" t="s">
        <v>207</v>
      </c>
      <c r="P18" s="31" t="s">
        <v>206</v>
      </c>
      <c r="Q18" s="31" t="s">
        <v>208</v>
      </c>
    </row>
    <row r="19" spans="2:17" ht="4.9000000000000004" customHeight="1" x14ac:dyDescent="0.25"/>
    <row r="20" spans="2:17" ht="18" customHeight="1" x14ac:dyDescent="0.25"/>
    <row r="21" spans="2:17" ht="18" customHeight="1" x14ac:dyDescent="0.25">
      <c r="B21" s="97" t="s">
        <v>221</v>
      </c>
      <c r="C21" s="97"/>
      <c r="D21" s="97"/>
      <c r="E21" s="97"/>
      <c r="F21" s="97"/>
      <c r="G21" s="97"/>
      <c r="H21" s="97"/>
      <c r="I21" s="97"/>
      <c r="J21" s="97"/>
      <c r="K21" s="97"/>
      <c r="L21" s="97"/>
      <c r="M21" s="97"/>
      <c r="N21" s="97"/>
      <c r="O21" s="97"/>
      <c r="P21" s="97"/>
      <c r="Q21" s="97"/>
    </row>
    <row r="22" spans="2:17" ht="18" customHeight="1" x14ac:dyDescent="0.25">
      <c r="B22" s="98" t="s">
        <v>222</v>
      </c>
      <c r="C22" s="98"/>
      <c r="D22" s="98"/>
      <c r="E22" s="98"/>
      <c r="F22" s="98"/>
      <c r="G22" s="98"/>
      <c r="H22" s="98"/>
      <c r="I22" s="98"/>
      <c r="J22" s="98"/>
      <c r="K22" s="98"/>
      <c r="L22" s="98"/>
      <c r="M22" s="98"/>
      <c r="N22" s="98"/>
      <c r="O22" s="98"/>
      <c r="P22" s="98"/>
      <c r="Q22" s="98"/>
    </row>
    <row r="23" spans="2:17" ht="18" customHeight="1" x14ac:dyDescent="0.25">
      <c r="B23" s="98" t="s">
        <v>223</v>
      </c>
      <c r="C23" s="98"/>
      <c r="D23" s="98"/>
      <c r="E23" s="98"/>
      <c r="F23" s="98"/>
      <c r="G23" s="98"/>
      <c r="H23" s="98"/>
      <c r="I23" s="98"/>
      <c r="J23" s="98"/>
      <c r="K23" s="98"/>
      <c r="L23" s="98"/>
      <c r="M23" s="98"/>
      <c r="N23" s="98"/>
      <c r="O23" s="98"/>
      <c r="P23" s="98"/>
      <c r="Q23" s="98"/>
    </row>
    <row r="24" spans="2:17" ht="18" customHeight="1" x14ac:dyDescent="0.25">
      <c r="B24" s="98" t="s">
        <v>224</v>
      </c>
      <c r="C24" s="98"/>
      <c r="D24" s="98"/>
      <c r="E24" s="98"/>
      <c r="F24" s="98"/>
      <c r="G24" s="98"/>
      <c r="H24" s="98"/>
      <c r="I24" s="98"/>
      <c r="J24" s="98"/>
      <c r="K24" s="98"/>
      <c r="L24" s="98"/>
      <c r="M24" s="98"/>
      <c r="N24" s="98"/>
      <c r="O24" s="98"/>
      <c r="P24" s="98"/>
      <c r="Q24" s="98"/>
    </row>
    <row r="25" spans="2:17" ht="18" customHeight="1" x14ac:dyDescent="0.25">
      <c r="B25" s="98" t="s">
        <v>225</v>
      </c>
      <c r="C25" s="98"/>
      <c r="D25" s="98"/>
      <c r="E25" s="98"/>
      <c r="F25" s="98"/>
      <c r="G25" s="98"/>
      <c r="H25" s="98"/>
      <c r="I25" s="98"/>
      <c r="J25" s="98"/>
      <c r="K25" s="98"/>
      <c r="L25" s="98"/>
      <c r="M25" s="98"/>
      <c r="N25" s="98"/>
      <c r="O25" s="98"/>
      <c r="P25" s="98"/>
      <c r="Q25" s="98"/>
    </row>
    <row r="26" spans="2:17" ht="18" customHeight="1" x14ac:dyDescent="0.25">
      <c r="B26" s="98" t="s">
        <v>226</v>
      </c>
      <c r="C26" s="98"/>
      <c r="D26" s="98"/>
      <c r="E26" s="98"/>
      <c r="F26" s="98"/>
      <c r="G26" s="98"/>
      <c r="H26" s="98"/>
      <c r="I26" s="98"/>
      <c r="J26" s="98"/>
      <c r="K26" s="98"/>
      <c r="L26" s="98"/>
      <c r="M26" s="98"/>
      <c r="N26" s="98"/>
      <c r="O26" s="98"/>
      <c r="P26" s="98"/>
      <c r="Q26" s="98"/>
    </row>
    <row r="27" spans="2:17" ht="18" customHeight="1" x14ac:dyDescent="0.25">
      <c r="B27" s="98" t="s">
        <v>227</v>
      </c>
      <c r="C27" s="98"/>
      <c r="D27" s="98"/>
      <c r="E27" s="98"/>
      <c r="F27" s="98"/>
      <c r="G27" s="98"/>
      <c r="H27" s="98"/>
      <c r="I27" s="98"/>
      <c r="J27" s="98"/>
      <c r="K27" s="98"/>
      <c r="L27" s="98"/>
      <c r="M27" s="98"/>
      <c r="N27" s="98"/>
      <c r="O27" s="98"/>
      <c r="P27" s="98"/>
      <c r="Q27" s="98"/>
    </row>
    <row r="28" spans="2:17" ht="18" customHeight="1" x14ac:dyDescent="0.25">
      <c r="B28" s="98" t="s">
        <v>228</v>
      </c>
      <c r="C28" s="98"/>
      <c r="D28" s="98"/>
      <c r="E28" s="98"/>
      <c r="F28" s="98"/>
      <c r="G28" s="98"/>
      <c r="H28" s="98"/>
      <c r="I28" s="98"/>
      <c r="J28" s="98"/>
      <c r="K28" s="98"/>
      <c r="L28" s="98"/>
      <c r="M28" s="98"/>
      <c r="N28" s="98"/>
      <c r="O28" s="98"/>
      <c r="P28" s="98"/>
      <c r="Q28" s="98"/>
    </row>
    <row r="29" spans="2:17" ht="18" customHeight="1" x14ac:dyDescent="0.25">
      <c r="B29" s="98" t="s">
        <v>229</v>
      </c>
      <c r="C29" s="98"/>
      <c r="D29" s="98"/>
      <c r="E29" s="98"/>
      <c r="F29" s="98"/>
      <c r="G29" s="98"/>
      <c r="H29" s="98"/>
      <c r="I29" s="98"/>
      <c r="J29" s="98"/>
      <c r="K29" s="98"/>
      <c r="L29" s="98"/>
      <c r="M29" s="98"/>
      <c r="N29" s="98"/>
      <c r="O29" s="98"/>
      <c r="P29" s="98"/>
      <c r="Q29" s="98"/>
    </row>
    <row r="30" spans="2:17" ht="18" customHeight="1" x14ac:dyDescent="0.25">
      <c r="B30" s="98" t="s">
        <v>230</v>
      </c>
      <c r="C30" s="98"/>
      <c r="D30" s="98"/>
      <c r="E30" s="98"/>
      <c r="F30" s="98"/>
      <c r="G30" s="98"/>
      <c r="H30" s="98"/>
      <c r="I30" s="98"/>
      <c r="J30" s="98"/>
      <c r="K30" s="98"/>
      <c r="L30" s="98"/>
      <c r="M30" s="98"/>
      <c r="N30" s="98"/>
      <c r="O30" s="98"/>
      <c r="P30" s="98"/>
      <c r="Q30" s="98"/>
    </row>
    <row r="31" spans="2:17" ht="18" customHeight="1" x14ac:dyDescent="0.25">
      <c r="B31" s="98" t="s">
        <v>231</v>
      </c>
      <c r="C31" s="98"/>
      <c r="D31" s="98"/>
      <c r="E31" s="98"/>
      <c r="F31" s="98"/>
      <c r="G31" s="98"/>
      <c r="H31" s="98"/>
      <c r="I31" s="98"/>
      <c r="J31" s="98"/>
      <c r="K31" s="98"/>
      <c r="L31" s="98"/>
      <c r="M31" s="98"/>
      <c r="N31" s="98"/>
      <c r="O31" s="98"/>
      <c r="P31" s="98"/>
      <c r="Q31" s="98"/>
    </row>
    <row r="32" spans="2:17" ht="18" customHeight="1" x14ac:dyDescent="0.25">
      <c r="B32" s="98" t="s">
        <v>232</v>
      </c>
      <c r="C32" s="98"/>
      <c r="D32" s="98"/>
      <c r="E32" s="98"/>
      <c r="F32" s="98"/>
      <c r="G32" s="98"/>
      <c r="H32" s="98"/>
      <c r="I32" s="98"/>
      <c r="J32" s="98"/>
      <c r="K32" s="98"/>
      <c r="L32" s="98"/>
      <c r="M32" s="98"/>
      <c r="N32" s="98"/>
      <c r="O32" s="98"/>
      <c r="P32" s="98"/>
      <c r="Q32" s="98"/>
    </row>
    <row r="33" spans="2:17" ht="18" customHeight="1" x14ac:dyDescent="0.25">
      <c r="B33" s="98" t="s">
        <v>233</v>
      </c>
      <c r="C33" s="98"/>
      <c r="D33" s="98"/>
      <c r="E33" s="98"/>
      <c r="F33" s="98"/>
      <c r="G33" s="98"/>
      <c r="H33" s="98"/>
      <c r="I33" s="98"/>
      <c r="J33" s="98"/>
      <c r="K33" s="98"/>
      <c r="L33" s="98"/>
      <c r="M33" s="98"/>
      <c r="N33" s="98"/>
      <c r="O33" s="98"/>
      <c r="P33" s="98"/>
      <c r="Q33" s="98"/>
    </row>
    <row r="34" spans="2:17" ht="18" customHeight="1" x14ac:dyDescent="0.25"/>
    <row r="35" spans="2:17" ht="18" customHeight="1" x14ac:dyDescent="0.25">
      <c r="B35" s="95" t="s">
        <v>234</v>
      </c>
      <c r="C35" s="95"/>
      <c r="D35" s="95"/>
      <c r="E35" s="95"/>
      <c r="F35" s="95"/>
      <c r="G35" s="95"/>
      <c r="H35" s="95"/>
      <c r="I35" s="95"/>
      <c r="J35" s="95"/>
      <c r="K35" s="95"/>
      <c r="L35" s="95"/>
      <c r="M35" s="95"/>
      <c r="N35" s="95"/>
      <c r="O35" s="95"/>
      <c r="P35" s="95"/>
      <c r="Q35" s="95"/>
    </row>
    <row r="36" spans="2:17" ht="18" customHeight="1" x14ac:dyDescent="0.25"/>
    <row r="37" spans="2:17" ht="18" customHeight="1" x14ac:dyDescent="0.25">
      <c r="E37" s="14"/>
    </row>
    <row r="38" spans="2:17" ht="18" customHeight="1" x14ac:dyDescent="0.25"/>
    <row r="39" spans="2:17" ht="18" customHeight="1" x14ac:dyDescent="0.25"/>
    <row r="40" spans="2:17" ht="18" customHeight="1" x14ac:dyDescent="0.25"/>
    <row r="41" spans="2:17" ht="18" customHeight="1" x14ac:dyDescent="0.25"/>
    <row r="42" spans="2:17" ht="18" customHeight="1" x14ac:dyDescent="0.25"/>
    <row r="43" spans="2:17" ht="18" customHeight="1" x14ac:dyDescent="0.25"/>
    <row r="44" spans="2:17" ht="18" customHeight="1" x14ac:dyDescent="0.25"/>
    <row r="45" spans="2:17" ht="18" customHeight="1" x14ac:dyDescent="0.25"/>
    <row r="46" spans="2:17" ht="18" customHeight="1" x14ac:dyDescent="0.25"/>
    <row r="47" spans="2:17" ht="18" customHeight="1" x14ac:dyDescent="0.25"/>
    <row r="48" spans="2:17"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sheetData>
  <mergeCells count="26">
    <mergeCell ref="B29:Q29"/>
    <mergeCell ref="B30:Q30"/>
    <mergeCell ref="B31:Q31"/>
    <mergeCell ref="B32:Q32"/>
    <mergeCell ref="B33:Q33"/>
    <mergeCell ref="B24:Q24"/>
    <mergeCell ref="B25:Q25"/>
    <mergeCell ref="B26:Q26"/>
    <mergeCell ref="B27:Q27"/>
    <mergeCell ref="B28:Q28"/>
    <mergeCell ref="B2:Q2"/>
    <mergeCell ref="B4:Q4"/>
    <mergeCell ref="B35:Q35"/>
    <mergeCell ref="J9:K9"/>
    <mergeCell ref="L9:Q9"/>
    <mergeCell ref="B6:C6"/>
    <mergeCell ref="B7:C7"/>
    <mergeCell ref="B8:C8"/>
    <mergeCell ref="B9:C9"/>
    <mergeCell ref="D7:Q7"/>
    <mergeCell ref="D6:Q6"/>
    <mergeCell ref="D8:Q8"/>
    <mergeCell ref="D9:I9"/>
    <mergeCell ref="B21:Q21"/>
    <mergeCell ref="B22:Q22"/>
    <mergeCell ref="B23:Q23"/>
  </mergeCells>
  <dataValidations count="1">
    <dataValidation type="list" allowBlank="1" showInputMessage="1" showErrorMessage="1" sqref="D7:Q7" xr:uid="{A094516D-6B79-41AA-B2AE-A72BEE599374}">
      <formula1>"Programa presupuestario orientado a resultados, Programa presupuestario institucional"</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02599-410C-4C11-81B6-D52521BBBD73}">
  <dimension ref="A1:U119"/>
  <sheetViews>
    <sheetView showGridLines="0" zoomScale="90" zoomScaleNormal="90" workbookViewId="0"/>
  </sheetViews>
  <sheetFormatPr baseColWidth="10" defaultColWidth="0" defaultRowHeight="18" customHeight="1" zeroHeight="1" x14ac:dyDescent="0.25"/>
  <cols>
    <col min="1" max="1" width="3.28515625" style="1" customWidth="1"/>
    <col min="2" max="2" width="15.140625" style="1" customWidth="1"/>
    <col min="3" max="3" width="34.7109375" style="1" bestFit="1" customWidth="1"/>
    <col min="4" max="4" width="30.140625" style="1" bestFit="1" customWidth="1"/>
    <col min="5" max="5" width="15.28515625" style="1" customWidth="1"/>
    <col min="6" max="6" width="30.140625" style="1" bestFit="1" customWidth="1"/>
    <col min="7" max="7" width="17.28515625" style="1" bestFit="1" customWidth="1"/>
    <col min="8" max="8" width="30.140625" style="1" bestFit="1" customWidth="1"/>
    <col min="9" max="9" width="12.42578125" style="1" bestFit="1" customWidth="1"/>
    <col min="10" max="10" width="30.140625" style="1" bestFit="1" customWidth="1"/>
    <col min="11" max="11" width="30.140625" style="1" customWidth="1"/>
    <col min="12" max="12" width="3.28515625" style="1" customWidth="1"/>
    <col min="13" max="13" width="11.5703125" style="1" hidden="1" customWidth="1"/>
    <col min="14" max="16" width="0" style="1" hidden="1" customWidth="1"/>
    <col min="17" max="17" width="11.5703125" style="1" hidden="1" customWidth="1"/>
    <col min="18" max="21" width="0" style="1" hidden="1" customWidth="1"/>
    <col min="22" max="16384" width="11.5703125" style="1" hidden="1"/>
  </cols>
  <sheetData>
    <row r="1" spans="2:11" ht="4.9000000000000004" customHeight="1" x14ac:dyDescent="0.25"/>
    <row r="2" spans="2:11" ht="33" customHeight="1" x14ac:dyDescent="0.25">
      <c r="B2" s="63" t="s">
        <v>235</v>
      </c>
      <c r="C2" s="63"/>
      <c r="D2" s="63"/>
      <c r="E2" s="63"/>
      <c r="F2" s="63"/>
      <c r="G2" s="63"/>
      <c r="H2" s="63"/>
      <c r="I2" s="63"/>
      <c r="J2" s="63"/>
      <c r="K2" s="63"/>
    </row>
    <row r="3" spans="2:11" ht="4.9000000000000004" customHeight="1" x14ac:dyDescent="0.25"/>
    <row r="4" spans="2:11" ht="24" customHeight="1" x14ac:dyDescent="0.25">
      <c r="B4" s="59" t="s">
        <v>1</v>
      </c>
      <c r="C4" s="59"/>
      <c r="D4" s="59"/>
      <c r="E4" s="59"/>
      <c r="F4" s="59"/>
      <c r="G4" s="59"/>
      <c r="H4" s="59"/>
      <c r="I4" s="59"/>
      <c r="J4" s="59"/>
      <c r="K4" s="59"/>
    </row>
    <row r="5" spans="2:11" ht="4.9000000000000004" customHeight="1" x14ac:dyDescent="0.25"/>
    <row r="6" spans="2:11" ht="18" customHeight="1" x14ac:dyDescent="0.25">
      <c r="B6" s="96" t="s">
        <v>2</v>
      </c>
      <c r="C6" s="96"/>
      <c r="D6" s="67" t="s">
        <v>3</v>
      </c>
      <c r="E6" s="68"/>
      <c r="F6" s="68"/>
      <c r="G6" s="68"/>
      <c r="H6" s="68"/>
      <c r="I6" s="68"/>
      <c r="J6" s="68"/>
      <c r="K6" s="69"/>
    </row>
    <row r="7" spans="2:11" ht="18" customHeight="1" x14ac:dyDescent="0.25">
      <c r="B7" s="96" t="s">
        <v>181</v>
      </c>
      <c r="C7" s="96"/>
      <c r="D7" s="70" t="s">
        <v>182</v>
      </c>
      <c r="E7" s="70"/>
      <c r="F7" s="70"/>
      <c r="G7" s="70"/>
      <c r="H7" s="70"/>
      <c r="I7" s="70"/>
      <c r="J7" s="70"/>
      <c r="K7" s="70"/>
    </row>
    <row r="8" spans="2:11" ht="18" customHeight="1" x14ac:dyDescent="0.25">
      <c r="B8" s="96" t="s">
        <v>4</v>
      </c>
      <c r="C8" s="96"/>
      <c r="D8" s="70" t="s">
        <v>5</v>
      </c>
      <c r="E8" s="70"/>
      <c r="F8" s="70"/>
      <c r="G8" s="70"/>
      <c r="H8" s="70"/>
      <c r="I8" s="70"/>
      <c r="J8" s="70"/>
      <c r="K8" s="70"/>
    </row>
    <row r="9" spans="2:11" ht="18" customHeight="1" x14ac:dyDescent="0.25">
      <c r="B9" s="96" t="s">
        <v>184</v>
      </c>
      <c r="C9" s="96"/>
      <c r="D9" s="70" t="s">
        <v>236</v>
      </c>
      <c r="E9" s="70"/>
      <c r="F9" s="70"/>
      <c r="G9" s="96" t="s">
        <v>186</v>
      </c>
      <c r="H9" s="96"/>
      <c r="I9" s="70">
        <v>2024</v>
      </c>
      <c r="J9" s="70"/>
      <c r="K9" s="70"/>
    </row>
    <row r="10" spans="2:11" ht="4.9000000000000004" customHeight="1" x14ac:dyDescent="0.25"/>
    <row r="11" spans="2:11" s="11" customFormat="1" ht="60" customHeight="1" x14ac:dyDescent="0.25">
      <c r="B11" s="10" t="s">
        <v>187</v>
      </c>
      <c r="C11" s="10" t="s">
        <v>188</v>
      </c>
      <c r="D11" s="10" t="s">
        <v>237</v>
      </c>
      <c r="E11" s="10" t="s">
        <v>198</v>
      </c>
      <c r="F11" s="10" t="s">
        <v>155</v>
      </c>
      <c r="G11" s="10" t="s">
        <v>238</v>
      </c>
      <c r="H11" s="10" t="s">
        <v>155</v>
      </c>
      <c r="I11" s="10" t="s">
        <v>239</v>
      </c>
      <c r="J11" s="10" t="s">
        <v>155</v>
      </c>
      <c r="K11" s="10" t="s">
        <v>240</v>
      </c>
    </row>
    <row r="12" spans="2:11" ht="4.9000000000000004" customHeight="1" x14ac:dyDescent="0.25"/>
    <row r="13" spans="2:11" s="11" customFormat="1" ht="63" customHeight="1" x14ac:dyDescent="0.25">
      <c r="B13" s="12" t="s">
        <v>203</v>
      </c>
      <c r="C13" s="28" t="s">
        <v>241</v>
      </c>
      <c r="D13" s="29">
        <v>0.8</v>
      </c>
      <c r="E13" s="12" t="s">
        <v>206</v>
      </c>
      <c r="F13" s="12" t="s">
        <v>242</v>
      </c>
      <c r="G13" s="12" t="s">
        <v>206</v>
      </c>
      <c r="H13" s="12"/>
      <c r="I13" s="12" t="s">
        <v>207</v>
      </c>
      <c r="J13" s="12" t="s">
        <v>336</v>
      </c>
      <c r="K13" s="12"/>
    </row>
    <row r="14" spans="2:11" s="11" customFormat="1" ht="89.25" customHeight="1" x14ac:dyDescent="0.25">
      <c r="B14" s="12" t="s">
        <v>209</v>
      </c>
      <c r="C14" s="28" t="s">
        <v>243</v>
      </c>
      <c r="D14" s="30">
        <v>0.8</v>
      </c>
      <c r="E14" s="12" t="s">
        <v>206</v>
      </c>
      <c r="F14" s="12" t="s">
        <v>242</v>
      </c>
      <c r="G14" s="12" t="s">
        <v>206</v>
      </c>
      <c r="H14" s="12"/>
      <c r="I14" s="12" t="s">
        <v>207</v>
      </c>
      <c r="J14" s="12" t="s">
        <v>336</v>
      </c>
      <c r="K14" s="12"/>
    </row>
    <row r="15" spans="2:11" s="11" customFormat="1" ht="81.75" customHeight="1" x14ac:dyDescent="0.25">
      <c r="B15" s="12" t="s">
        <v>209</v>
      </c>
      <c r="C15" s="28" t="s">
        <v>244</v>
      </c>
      <c r="D15" s="30">
        <v>0.8</v>
      </c>
      <c r="E15" s="12" t="s">
        <v>206</v>
      </c>
      <c r="F15" s="12" t="s">
        <v>242</v>
      </c>
      <c r="G15" s="12" t="s">
        <v>206</v>
      </c>
      <c r="H15" s="12"/>
      <c r="I15" s="12" t="s">
        <v>207</v>
      </c>
      <c r="J15" s="12" t="s">
        <v>336</v>
      </c>
      <c r="K15" s="12"/>
    </row>
    <row r="16" spans="2:11" s="11" customFormat="1" ht="90.75" customHeight="1" x14ac:dyDescent="0.25">
      <c r="B16" s="12" t="s">
        <v>209</v>
      </c>
      <c r="C16" s="28" t="s">
        <v>245</v>
      </c>
      <c r="D16" s="30">
        <v>0.35</v>
      </c>
      <c r="E16" s="12" t="s">
        <v>206</v>
      </c>
      <c r="F16" s="12" t="s">
        <v>242</v>
      </c>
      <c r="G16" s="12" t="s">
        <v>206</v>
      </c>
      <c r="H16" s="12"/>
      <c r="I16" s="12" t="s">
        <v>206</v>
      </c>
      <c r="J16" s="12" t="s">
        <v>337</v>
      </c>
      <c r="K16" s="12"/>
    </row>
    <row r="17" spans="2:17" s="11" customFormat="1" ht="91.5" customHeight="1" x14ac:dyDescent="0.25">
      <c r="B17" s="12" t="s">
        <v>209</v>
      </c>
      <c r="C17" s="28" t="s">
        <v>246</v>
      </c>
      <c r="D17" s="30">
        <v>0.75</v>
      </c>
      <c r="E17" s="12" t="s">
        <v>206</v>
      </c>
      <c r="F17" s="12" t="s">
        <v>242</v>
      </c>
      <c r="G17" s="12" t="s">
        <v>206</v>
      </c>
      <c r="H17" s="12"/>
      <c r="I17" s="12" t="s">
        <v>206</v>
      </c>
      <c r="J17" s="12" t="s">
        <v>338</v>
      </c>
      <c r="K17" s="12"/>
    </row>
    <row r="18" spans="2:17" s="11" customFormat="1" ht="83.25" customHeight="1" x14ac:dyDescent="0.25">
      <c r="B18" s="12" t="s">
        <v>209</v>
      </c>
      <c r="C18" s="28" t="s">
        <v>247</v>
      </c>
      <c r="D18" s="30">
        <v>0.65</v>
      </c>
      <c r="E18" s="12" t="s">
        <v>206</v>
      </c>
      <c r="F18" s="12" t="s">
        <v>242</v>
      </c>
      <c r="G18" s="12" t="s">
        <v>206</v>
      </c>
      <c r="H18" s="12"/>
      <c r="I18" s="12" t="s">
        <v>207</v>
      </c>
      <c r="J18" s="12" t="s">
        <v>336</v>
      </c>
      <c r="K18" s="12"/>
    </row>
    <row r="19" spans="2:17" s="11" customFormat="1" ht="40.15" customHeight="1" x14ac:dyDescent="0.25">
      <c r="B19" s="12"/>
      <c r="C19" s="12"/>
      <c r="D19" s="12"/>
      <c r="E19" s="12"/>
      <c r="F19" s="12"/>
      <c r="G19" s="12"/>
      <c r="H19" s="12"/>
      <c r="I19" s="12"/>
      <c r="J19" s="12"/>
      <c r="K19" s="12"/>
    </row>
    <row r="20" spans="2:17" ht="4.9000000000000004" customHeight="1" x14ac:dyDescent="0.25"/>
    <row r="21" spans="2:17" ht="18" customHeight="1" x14ac:dyDescent="0.25"/>
    <row r="22" spans="2:17" ht="18" customHeight="1" x14ac:dyDescent="0.25">
      <c r="B22" s="97" t="s">
        <v>221</v>
      </c>
      <c r="C22" s="97"/>
      <c r="D22" s="97"/>
      <c r="E22" s="97"/>
      <c r="F22" s="97"/>
      <c r="G22" s="97"/>
      <c r="H22" s="97"/>
      <c r="I22" s="97"/>
      <c r="J22" s="97"/>
      <c r="K22" s="97"/>
      <c r="L22" s="97"/>
      <c r="M22" s="97"/>
      <c r="N22" s="97"/>
      <c r="O22" s="97"/>
      <c r="P22" s="97"/>
      <c r="Q22" s="97"/>
    </row>
    <row r="23" spans="2:17" ht="18" customHeight="1" x14ac:dyDescent="0.25">
      <c r="B23" s="98" t="s">
        <v>248</v>
      </c>
      <c r="C23" s="98"/>
      <c r="D23" s="98"/>
      <c r="E23" s="98"/>
      <c r="F23" s="98"/>
      <c r="G23" s="98"/>
      <c r="H23" s="98"/>
      <c r="I23" s="98"/>
      <c r="J23" s="98"/>
      <c r="K23" s="98"/>
      <c r="L23" s="98"/>
      <c r="M23" s="98"/>
      <c r="N23" s="98"/>
      <c r="O23" s="98"/>
      <c r="P23" s="98"/>
      <c r="Q23" s="98"/>
    </row>
    <row r="24" spans="2:17" ht="18" customHeight="1" x14ac:dyDescent="0.25">
      <c r="B24" s="98" t="s">
        <v>249</v>
      </c>
      <c r="C24" s="98"/>
      <c r="D24" s="98"/>
      <c r="E24" s="98"/>
      <c r="F24" s="98"/>
      <c r="G24" s="98"/>
      <c r="H24" s="98"/>
      <c r="I24" s="98"/>
      <c r="J24" s="98"/>
      <c r="K24" s="98"/>
      <c r="L24" s="98"/>
      <c r="M24" s="98"/>
      <c r="N24" s="98"/>
      <c r="O24" s="98"/>
      <c r="P24" s="98"/>
      <c r="Q24" s="98"/>
    </row>
    <row r="25" spans="2:17" ht="18" customHeight="1" x14ac:dyDescent="0.25">
      <c r="B25" s="98" t="s">
        <v>250</v>
      </c>
      <c r="C25" s="98"/>
      <c r="D25" s="98"/>
      <c r="E25" s="98"/>
      <c r="F25" s="98"/>
      <c r="G25" s="98"/>
      <c r="H25" s="98"/>
      <c r="I25" s="98"/>
      <c r="J25" s="98"/>
      <c r="K25" s="98"/>
      <c r="L25" s="98"/>
      <c r="M25" s="98"/>
      <c r="N25" s="98"/>
      <c r="O25" s="98"/>
      <c r="P25" s="98"/>
      <c r="Q25" s="98"/>
    </row>
    <row r="26" spans="2:17" ht="18" customHeight="1" x14ac:dyDescent="0.25"/>
    <row r="27" spans="2:17" ht="18" customHeight="1" x14ac:dyDescent="0.25">
      <c r="B27" s="95" t="s">
        <v>234</v>
      </c>
      <c r="C27" s="95"/>
      <c r="D27" s="95"/>
      <c r="E27" s="95"/>
      <c r="F27" s="95"/>
      <c r="G27" s="95"/>
      <c r="H27" s="95"/>
      <c r="I27" s="95"/>
      <c r="J27" s="95"/>
      <c r="K27" s="95"/>
    </row>
    <row r="28" spans="2:17" ht="18" customHeight="1" x14ac:dyDescent="0.25"/>
    <row r="29" spans="2:17" ht="18" customHeight="1" x14ac:dyDescent="0.25"/>
    <row r="30" spans="2:17" ht="18" customHeight="1" x14ac:dyDescent="0.25"/>
    <row r="31" spans="2:17" ht="18" customHeight="1" x14ac:dyDescent="0.25"/>
    <row r="32" spans="2:17"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sheetData>
  <mergeCells count="17">
    <mergeCell ref="B2:K2"/>
    <mergeCell ref="B4:K4"/>
    <mergeCell ref="B6:C6"/>
    <mergeCell ref="B7:C7"/>
    <mergeCell ref="D7:K7"/>
    <mergeCell ref="D6:K6"/>
    <mergeCell ref="B27:K27"/>
    <mergeCell ref="I9:K9"/>
    <mergeCell ref="D9:F9"/>
    <mergeCell ref="B8:C8"/>
    <mergeCell ref="D8:K8"/>
    <mergeCell ref="B9:C9"/>
    <mergeCell ref="G9:H9"/>
    <mergeCell ref="B22:Q22"/>
    <mergeCell ref="B23:Q23"/>
    <mergeCell ref="B24:Q24"/>
    <mergeCell ref="B25:Q25"/>
  </mergeCells>
  <dataValidations count="3">
    <dataValidation type="list" allowBlank="1" showInputMessage="1" showErrorMessage="1" sqref="I13:I19 G13:G19 E13:E19" xr:uid="{4D36E187-B9FA-4AA0-AD48-2219DFDA4BA4}">
      <formula1>"Sí, No"</formula1>
    </dataValidation>
    <dataValidation type="list" allowBlank="1" showInputMessage="1" showErrorMessage="1" sqref="B13:B19" xr:uid="{7A20F5E9-F4F5-4098-B1A6-0EC4AAEFD138}">
      <formula1>"Resultado final, Resultado intermedio, Resultado inmediato, Fin, Propósito, Producto"</formula1>
    </dataValidation>
    <dataValidation type="list" allowBlank="1" showInputMessage="1" showErrorMessage="1" sqref="D7:K7" xr:uid="{0E940B0A-5C6A-4290-8D16-77895A0D9F91}">
      <formula1>"Programa presupuestario orientado a resultados, Programa presupuestario institucional"</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E7881-0BD1-4C1E-82A3-926CACB88691}">
  <dimension ref="A1:S107"/>
  <sheetViews>
    <sheetView showGridLines="0" zoomScale="90" zoomScaleNormal="90" workbookViewId="0"/>
  </sheetViews>
  <sheetFormatPr baseColWidth="10" defaultColWidth="0" defaultRowHeight="18" customHeight="1" zeroHeight="1" x14ac:dyDescent="0.25"/>
  <cols>
    <col min="1" max="1" width="22.5703125" style="1" customWidth="1"/>
    <col min="2" max="2" width="16.7109375" style="1" customWidth="1"/>
    <col min="3" max="3" width="19.5703125" style="1" bestFit="1" customWidth="1"/>
    <col min="4" max="4" width="16" style="1" bestFit="1" customWidth="1"/>
    <col min="5" max="5" width="14.140625" style="1" bestFit="1" customWidth="1"/>
    <col min="6" max="6" width="28.28515625" style="1" bestFit="1" customWidth="1"/>
    <col min="7" max="7" width="16.28515625" style="1" bestFit="1" customWidth="1"/>
    <col min="8" max="8" width="13.85546875" style="1" customWidth="1"/>
    <col min="9" max="9" width="15" style="1" bestFit="1" customWidth="1"/>
    <col min="10" max="10" width="17.42578125" style="1" bestFit="1" customWidth="1"/>
    <col min="11" max="11" width="22.42578125" style="1" customWidth="1"/>
    <col min="12" max="12" width="32.28515625" style="1" bestFit="1" customWidth="1"/>
    <col min="13" max="13" width="11.5703125" style="1" hidden="1" customWidth="1"/>
    <col min="14" max="19" width="0" style="1" hidden="1" customWidth="1"/>
    <col min="20" max="16384" width="11.5703125" style="1" hidden="1"/>
  </cols>
  <sheetData>
    <row r="1" spans="1:15" ht="4.9000000000000004" customHeight="1" x14ac:dyDescent="0.25"/>
    <row r="2" spans="1:15" ht="33" customHeight="1" x14ac:dyDescent="0.25">
      <c r="A2" s="110" t="s">
        <v>251</v>
      </c>
      <c r="B2" s="110"/>
      <c r="C2" s="110"/>
      <c r="D2" s="110"/>
      <c r="E2" s="110"/>
      <c r="F2" s="110"/>
      <c r="G2" s="110"/>
      <c r="H2" s="110"/>
      <c r="I2" s="110"/>
      <c r="J2" s="110"/>
      <c r="K2" s="110"/>
      <c r="L2" s="110"/>
    </row>
    <row r="3" spans="1:15" ht="4.9000000000000004" customHeight="1" x14ac:dyDescent="0.25">
      <c r="A3" s="32"/>
      <c r="B3" s="32"/>
      <c r="C3" s="32"/>
      <c r="D3" s="32"/>
      <c r="E3" s="32"/>
      <c r="F3" s="32"/>
      <c r="G3" s="32"/>
      <c r="H3" s="32"/>
      <c r="I3" s="32"/>
      <c r="J3" s="32"/>
      <c r="K3" s="32"/>
      <c r="L3" s="32"/>
    </row>
    <row r="4" spans="1:15" ht="24" customHeight="1" x14ac:dyDescent="0.3">
      <c r="A4" s="111" t="s">
        <v>1</v>
      </c>
      <c r="B4" s="111"/>
      <c r="C4" s="111"/>
      <c r="D4" s="111"/>
      <c r="E4" s="111"/>
      <c r="F4" s="111"/>
      <c r="G4" s="111"/>
      <c r="H4" s="111"/>
      <c r="I4" s="111"/>
      <c r="J4" s="111"/>
      <c r="K4" s="111"/>
      <c r="L4" s="111"/>
    </row>
    <row r="5" spans="1:15" ht="4.9000000000000004" customHeight="1" x14ac:dyDescent="0.25">
      <c r="A5" s="32"/>
      <c r="B5" s="32"/>
      <c r="C5" s="32"/>
      <c r="D5" s="32"/>
      <c r="E5" s="32"/>
      <c r="F5" s="32"/>
      <c r="G5" s="32"/>
      <c r="H5" s="32"/>
      <c r="I5" s="32"/>
      <c r="J5" s="32"/>
      <c r="K5" s="32"/>
      <c r="L5" s="32"/>
    </row>
    <row r="6" spans="1:15" ht="18" customHeight="1" x14ac:dyDescent="0.25">
      <c r="A6" s="99" t="s">
        <v>2</v>
      </c>
      <c r="B6" s="100"/>
      <c r="C6" s="70" t="s">
        <v>180</v>
      </c>
      <c r="D6" s="70"/>
      <c r="E6" s="70"/>
      <c r="F6" s="70"/>
      <c r="G6" s="70"/>
      <c r="H6" s="70"/>
      <c r="I6" s="70"/>
      <c r="J6" s="70"/>
      <c r="K6" s="70"/>
      <c r="L6" s="70"/>
      <c r="M6" s="70"/>
      <c r="N6" s="70"/>
      <c r="O6" s="34"/>
    </row>
    <row r="7" spans="1:15" ht="18" customHeight="1" x14ac:dyDescent="0.25">
      <c r="A7" s="99" t="s">
        <v>181</v>
      </c>
      <c r="B7" s="100"/>
      <c r="C7" s="70" t="s">
        <v>182</v>
      </c>
      <c r="D7" s="70"/>
      <c r="E7" s="70"/>
      <c r="F7" s="70"/>
      <c r="G7" s="70"/>
      <c r="H7" s="70"/>
      <c r="I7" s="70"/>
      <c r="J7" s="70"/>
      <c r="K7" s="70"/>
      <c r="L7" s="70"/>
      <c r="M7" s="70"/>
      <c r="N7" s="70"/>
      <c r="O7" s="34"/>
    </row>
    <row r="8" spans="1:15" ht="18" customHeight="1" x14ac:dyDescent="0.25">
      <c r="A8" s="99" t="s">
        <v>4</v>
      </c>
      <c r="B8" s="100"/>
      <c r="C8" s="70" t="s">
        <v>183</v>
      </c>
      <c r="D8" s="70"/>
      <c r="E8" s="70"/>
      <c r="F8" s="70"/>
      <c r="G8" s="70"/>
      <c r="H8" s="70"/>
      <c r="I8" s="70"/>
      <c r="J8" s="70"/>
      <c r="K8" s="70"/>
      <c r="L8" s="70"/>
      <c r="M8" s="70"/>
      <c r="N8" s="70"/>
      <c r="O8" s="34"/>
    </row>
    <row r="9" spans="1:15" ht="18" customHeight="1" x14ac:dyDescent="0.25">
      <c r="A9" s="99" t="s">
        <v>184</v>
      </c>
      <c r="B9" s="100"/>
      <c r="C9" s="70" t="s">
        <v>185</v>
      </c>
      <c r="D9" s="70"/>
      <c r="E9" s="70"/>
      <c r="F9" s="70"/>
      <c r="G9" s="70"/>
      <c r="H9" s="70"/>
      <c r="I9" s="96" t="s">
        <v>186</v>
      </c>
      <c r="J9" s="96"/>
      <c r="K9" s="70">
        <v>2024</v>
      </c>
      <c r="L9" s="70"/>
      <c r="M9" s="70"/>
      <c r="N9" s="70"/>
      <c r="O9" s="34"/>
    </row>
    <row r="10" spans="1:15" ht="4.9000000000000004" customHeight="1" x14ac:dyDescent="0.25">
      <c r="A10" s="32"/>
      <c r="B10" s="32"/>
      <c r="C10" s="32"/>
      <c r="D10" s="32"/>
      <c r="E10" s="32"/>
      <c r="F10" s="32"/>
      <c r="G10" s="32"/>
      <c r="H10" s="32"/>
      <c r="I10" s="32"/>
      <c r="J10" s="32"/>
      <c r="K10" s="32"/>
      <c r="L10" s="32"/>
    </row>
    <row r="11" spans="1:15" s="11" customFormat="1" ht="51.75" customHeight="1" x14ac:dyDescent="0.3">
      <c r="A11" s="33" t="s">
        <v>252</v>
      </c>
      <c r="B11" s="33" t="s">
        <v>253</v>
      </c>
      <c r="C11" s="33" t="s">
        <v>254</v>
      </c>
      <c r="D11" s="33" t="s">
        <v>255</v>
      </c>
      <c r="E11" s="33" t="s">
        <v>256</v>
      </c>
      <c r="F11" s="33" t="s">
        <v>257</v>
      </c>
      <c r="G11" s="33" t="s">
        <v>258</v>
      </c>
      <c r="H11" s="33" t="s">
        <v>259</v>
      </c>
      <c r="I11" s="33" t="s">
        <v>260</v>
      </c>
      <c r="J11" s="33" t="s">
        <v>261</v>
      </c>
      <c r="K11" s="33" t="s">
        <v>262</v>
      </c>
      <c r="L11" s="33" t="s">
        <v>155</v>
      </c>
    </row>
    <row r="12" spans="1:15" ht="4.5" customHeight="1" x14ac:dyDescent="0.25">
      <c r="A12" s="32"/>
      <c r="B12" s="32"/>
      <c r="C12" s="32"/>
      <c r="D12" s="32"/>
      <c r="E12" s="32"/>
      <c r="F12" s="32"/>
      <c r="G12" s="32"/>
      <c r="H12" s="32"/>
      <c r="I12" s="32"/>
      <c r="J12" s="32"/>
      <c r="K12" s="32"/>
      <c r="L12" s="32"/>
    </row>
    <row r="13" spans="1:15" s="11" customFormat="1" ht="233.25" customHeight="1" x14ac:dyDescent="0.25">
      <c r="A13" s="40" t="s">
        <v>263</v>
      </c>
      <c r="B13" s="22" t="s">
        <v>264</v>
      </c>
      <c r="C13" s="22" t="s">
        <v>265</v>
      </c>
      <c r="D13" s="102" t="s">
        <v>266</v>
      </c>
      <c r="E13" s="105" t="s">
        <v>267</v>
      </c>
      <c r="F13" s="36" t="s">
        <v>268</v>
      </c>
      <c r="G13" s="22" t="s">
        <v>269</v>
      </c>
      <c r="H13" s="36" t="s">
        <v>270</v>
      </c>
      <c r="I13" s="107" t="s">
        <v>271</v>
      </c>
      <c r="J13" s="22" t="s">
        <v>207</v>
      </c>
      <c r="K13" s="22" t="s">
        <v>206</v>
      </c>
      <c r="L13" s="41" t="s">
        <v>272</v>
      </c>
    </row>
    <row r="14" spans="1:15" s="11" customFormat="1" ht="345" customHeight="1" x14ac:dyDescent="0.25">
      <c r="A14" s="38" t="s">
        <v>273</v>
      </c>
      <c r="B14" s="31" t="s">
        <v>264</v>
      </c>
      <c r="C14" s="31" t="s">
        <v>265</v>
      </c>
      <c r="D14" s="103"/>
      <c r="E14" s="106"/>
      <c r="F14" s="37" t="s">
        <v>274</v>
      </c>
      <c r="G14" s="42" t="s">
        <v>275</v>
      </c>
      <c r="H14" s="37" t="s">
        <v>270</v>
      </c>
      <c r="I14" s="101"/>
      <c r="J14" s="31" t="s">
        <v>207</v>
      </c>
      <c r="K14" s="31" t="s">
        <v>206</v>
      </c>
      <c r="L14" s="42" t="s">
        <v>276</v>
      </c>
    </row>
    <row r="15" spans="1:15" s="11" customFormat="1" ht="228" customHeight="1" x14ac:dyDescent="0.25">
      <c r="A15" s="43" t="s">
        <v>277</v>
      </c>
      <c r="B15" s="31" t="s">
        <v>278</v>
      </c>
      <c r="C15" s="42" t="s">
        <v>265</v>
      </c>
      <c r="D15" s="104"/>
      <c r="E15" s="42" t="s">
        <v>279</v>
      </c>
      <c r="F15" s="44" t="s">
        <v>280</v>
      </c>
      <c r="G15" s="31" t="s">
        <v>281</v>
      </c>
      <c r="H15" s="44" t="s">
        <v>282</v>
      </c>
      <c r="I15" s="106"/>
      <c r="J15" s="42" t="s">
        <v>207</v>
      </c>
      <c r="K15" s="42" t="s">
        <v>206</v>
      </c>
      <c r="L15" s="42" t="s">
        <v>283</v>
      </c>
    </row>
    <row r="16" spans="1:15" s="11" customFormat="1" ht="110.25" customHeight="1" x14ac:dyDescent="0.25">
      <c r="A16" s="38" t="s">
        <v>284</v>
      </c>
      <c r="B16" s="31" t="s">
        <v>285</v>
      </c>
      <c r="C16" s="31" t="s">
        <v>265</v>
      </c>
      <c r="D16" s="108" t="s">
        <v>286</v>
      </c>
      <c r="E16" s="101" t="s">
        <v>287</v>
      </c>
      <c r="F16" s="39" t="s">
        <v>288</v>
      </c>
      <c r="G16" s="31" t="s">
        <v>289</v>
      </c>
      <c r="H16" s="37" t="s">
        <v>290</v>
      </c>
      <c r="I16" s="31" t="s">
        <v>271</v>
      </c>
      <c r="J16" s="31" t="s">
        <v>207</v>
      </c>
      <c r="K16" s="31" t="s">
        <v>207</v>
      </c>
      <c r="L16" s="31" t="s">
        <v>291</v>
      </c>
    </row>
    <row r="17" spans="1:12" s="11" customFormat="1" ht="129" customHeight="1" x14ac:dyDescent="0.25">
      <c r="A17" s="38" t="s">
        <v>292</v>
      </c>
      <c r="B17" s="31" t="s">
        <v>285</v>
      </c>
      <c r="C17" s="31" t="s">
        <v>265</v>
      </c>
      <c r="D17" s="108"/>
      <c r="E17" s="101"/>
      <c r="F17" s="37" t="s">
        <v>293</v>
      </c>
      <c r="G17" s="35" t="s">
        <v>294</v>
      </c>
      <c r="H17" s="37" t="s">
        <v>290</v>
      </c>
      <c r="I17" s="31" t="s">
        <v>271</v>
      </c>
      <c r="J17" s="31" t="s">
        <v>207</v>
      </c>
      <c r="K17" s="31" t="s">
        <v>206</v>
      </c>
      <c r="L17" s="31" t="s">
        <v>339</v>
      </c>
    </row>
    <row r="18" spans="1:12" ht="163.5" customHeight="1" x14ac:dyDescent="0.25">
      <c r="A18" s="38" t="s">
        <v>295</v>
      </c>
      <c r="B18" s="31" t="s">
        <v>285</v>
      </c>
      <c r="C18" s="31" t="s">
        <v>265</v>
      </c>
      <c r="D18" s="108"/>
      <c r="E18" s="101"/>
      <c r="F18" s="37" t="s">
        <v>293</v>
      </c>
      <c r="G18" s="31" t="s">
        <v>296</v>
      </c>
      <c r="H18" s="37" t="s">
        <v>290</v>
      </c>
      <c r="I18" s="31" t="s">
        <v>271</v>
      </c>
      <c r="J18" s="31" t="s">
        <v>207</v>
      </c>
      <c r="K18" s="31" t="s">
        <v>206</v>
      </c>
      <c r="L18" s="31" t="s">
        <v>297</v>
      </c>
    </row>
    <row r="19" spans="1:12" ht="75" x14ac:dyDescent="0.25">
      <c r="A19" s="38" t="s">
        <v>298</v>
      </c>
      <c r="B19" s="31" t="s">
        <v>285</v>
      </c>
      <c r="C19" s="31" t="s">
        <v>265</v>
      </c>
      <c r="D19" s="108"/>
      <c r="E19" s="101"/>
      <c r="F19" s="37" t="s">
        <v>293</v>
      </c>
      <c r="G19" s="31" t="s">
        <v>299</v>
      </c>
      <c r="H19" s="37" t="s">
        <v>270</v>
      </c>
      <c r="I19" s="31" t="s">
        <v>271</v>
      </c>
      <c r="J19" s="31" t="s">
        <v>207</v>
      </c>
      <c r="K19" s="31" t="s">
        <v>206</v>
      </c>
      <c r="L19" s="31" t="s">
        <v>300</v>
      </c>
    </row>
    <row r="20" spans="1:12" ht="180" x14ac:dyDescent="0.25">
      <c r="A20" s="38" t="s">
        <v>301</v>
      </c>
      <c r="B20" s="31" t="s">
        <v>285</v>
      </c>
      <c r="C20" s="31" t="s">
        <v>265</v>
      </c>
      <c r="D20" s="108"/>
      <c r="E20" s="101"/>
      <c r="F20" s="37" t="s">
        <v>293</v>
      </c>
      <c r="G20" s="31" t="s">
        <v>302</v>
      </c>
      <c r="H20" s="37" t="s">
        <v>270</v>
      </c>
      <c r="I20" s="31" t="s">
        <v>271</v>
      </c>
      <c r="J20" s="31" t="s">
        <v>207</v>
      </c>
      <c r="K20" s="31" t="s">
        <v>206</v>
      </c>
      <c r="L20" s="31" t="s">
        <v>300</v>
      </c>
    </row>
    <row r="21" spans="1:12" ht="208.5" customHeight="1" x14ac:dyDescent="0.25">
      <c r="A21" s="38" t="s">
        <v>303</v>
      </c>
      <c r="B21" s="31" t="s">
        <v>285</v>
      </c>
      <c r="C21" s="31" t="s">
        <v>265</v>
      </c>
      <c r="D21" s="109"/>
      <c r="E21" s="101"/>
      <c r="F21" s="37" t="s">
        <v>304</v>
      </c>
      <c r="G21" s="31" t="s">
        <v>340</v>
      </c>
      <c r="H21" s="31" t="s">
        <v>305</v>
      </c>
      <c r="I21" s="31" t="s">
        <v>271</v>
      </c>
      <c r="J21" s="31" t="s">
        <v>207</v>
      </c>
      <c r="K21" s="31" t="s">
        <v>206</v>
      </c>
      <c r="L21" s="31" t="s">
        <v>306</v>
      </c>
    </row>
    <row r="22" spans="1:12" ht="409.5" x14ac:dyDescent="0.25">
      <c r="A22" s="43" t="s">
        <v>307</v>
      </c>
      <c r="B22" s="45" t="s">
        <v>308</v>
      </c>
      <c r="C22" s="42" t="s">
        <v>265</v>
      </c>
      <c r="D22" s="44" t="s">
        <v>309</v>
      </c>
      <c r="E22" s="41" t="s">
        <v>310</v>
      </c>
      <c r="F22" s="46" t="s">
        <v>288</v>
      </c>
      <c r="G22" s="44" t="s">
        <v>341</v>
      </c>
      <c r="H22" s="42" t="s">
        <v>305</v>
      </c>
      <c r="I22" s="42" t="s">
        <v>271</v>
      </c>
      <c r="J22" s="42" t="s">
        <v>207</v>
      </c>
      <c r="K22" s="42" t="s">
        <v>206</v>
      </c>
      <c r="L22" s="42" t="s">
        <v>342</v>
      </c>
    </row>
    <row r="23" spans="1:12" ht="18" customHeight="1" x14ac:dyDescent="0.25"/>
    <row r="24" spans="1:12" ht="18" customHeight="1" x14ac:dyDescent="0.25"/>
    <row r="25" spans="1:12" ht="18" customHeight="1" x14ac:dyDescent="0.25"/>
    <row r="26" spans="1:12" ht="18" customHeight="1" x14ac:dyDescent="0.25"/>
    <row r="27" spans="1:12" ht="18" customHeight="1" x14ac:dyDescent="0.25"/>
    <row r="28" spans="1:12" ht="18" customHeight="1" x14ac:dyDescent="0.25"/>
    <row r="29" spans="1:12" ht="18" customHeight="1" x14ac:dyDescent="0.25"/>
    <row r="30" spans="1:12" ht="18" customHeight="1" x14ac:dyDescent="0.25"/>
    <row r="31" spans="1:12" ht="18" customHeight="1" x14ac:dyDescent="0.25"/>
    <row r="32" spans="1:12"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sheetData>
  <mergeCells count="17">
    <mergeCell ref="A2:L2"/>
    <mergeCell ref="A4:L4"/>
    <mergeCell ref="A6:B6"/>
    <mergeCell ref="A7:B7"/>
    <mergeCell ref="C6:N6"/>
    <mergeCell ref="C7:N7"/>
    <mergeCell ref="I13:I15"/>
    <mergeCell ref="D16:D21"/>
    <mergeCell ref="C8:N8"/>
    <mergeCell ref="C9:H9"/>
    <mergeCell ref="I9:J9"/>
    <mergeCell ref="K9:N9"/>
    <mergeCell ref="A8:B8"/>
    <mergeCell ref="A9:B9"/>
    <mergeCell ref="E16:E21"/>
    <mergeCell ref="D13:D15"/>
    <mergeCell ref="E13:E14"/>
  </mergeCells>
  <dataValidations count="1">
    <dataValidation type="list" allowBlank="1" showInputMessage="1" showErrorMessage="1" sqref="C7:O7" xr:uid="{135EE803-56C0-4A63-AD4D-A70F6114654A}">
      <formula1>"Programa presupuestario orientado a resultados, Programa presupuestario institucional"</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D827F-CBEA-4E42-8921-CDF627680E43}">
  <dimension ref="B1:AO107"/>
  <sheetViews>
    <sheetView showGridLines="0" zoomScale="85" zoomScaleNormal="85" workbookViewId="0"/>
  </sheetViews>
  <sheetFormatPr baseColWidth="10" defaultColWidth="11.5703125" defaultRowHeight="0" customHeight="1" zeroHeight="1" x14ac:dyDescent="0.25"/>
  <cols>
    <col min="1" max="1" width="3.28515625" style="1" customWidth="1"/>
    <col min="2" max="2" width="14.28515625" style="1" customWidth="1"/>
    <col min="3" max="3" width="34.7109375" style="1" bestFit="1" customWidth="1"/>
    <col min="4" max="4" width="30.140625" style="1" bestFit="1" customWidth="1"/>
    <col min="5" max="5" width="15.140625" style="1" bestFit="1" customWidth="1"/>
    <col min="6" max="6" width="12.85546875" style="1" bestFit="1" customWidth="1"/>
    <col min="7" max="7" width="16.28515625" style="1" bestFit="1" customWidth="1"/>
    <col min="8" max="8" width="14.85546875" style="1" bestFit="1" customWidth="1"/>
    <col min="9" max="9" width="14.5703125" style="1" bestFit="1" customWidth="1"/>
    <col min="10" max="10" width="19.7109375" style="1" bestFit="1" customWidth="1"/>
    <col min="11" max="11" width="15" style="1" bestFit="1" customWidth="1"/>
    <col min="12" max="12" width="17.42578125" style="1" bestFit="1" customWidth="1"/>
    <col min="13" max="13" width="18.42578125" style="1" bestFit="1" customWidth="1"/>
    <col min="14" max="14" width="18.42578125" style="1" customWidth="1"/>
    <col min="15" max="15" width="12.140625" style="1" bestFit="1" customWidth="1"/>
    <col min="16" max="16" width="19.7109375" style="1" bestFit="1" customWidth="1"/>
    <col min="17" max="17" width="17.28515625" style="1" bestFit="1" customWidth="1"/>
    <col min="18" max="18" width="3.28515625" style="1" customWidth="1"/>
    <col min="19" max="19" width="16" style="1" customWidth="1"/>
    <col min="20" max="20" width="34.7109375" style="1" bestFit="1" customWidth="1"/>
    <col min="21" max="21" width="30.140625" style="1" bestFit="1" customWidth="1"/>
    <col min="22" max="22" width="15.28515625" style="1" customWidth="1"/>
    <col min="23" max="23" width="30.140625" style="1" bestFit="1" customWidth="1"/>
    <col min="24" max="24" width="29.42578125" style="1" bestFit="1" customWidth="1"/>
    <col min="25" max="25" width="30.140625" style="1" bestFit="1" customWidth="1"/>
    <col min="26" max="26" width="12.42578125" style="1" bestFit="1" customWidth="1"/>
    <col min="27" max="27" width="30.140625" style="1" bestFit="1" customWidth="1"/>
    <col min="28" max="28" width="25.28515625" style="1" bestFit="1" customWidth="1"/>
    <col min="29" max="29" width="3.28515625" style="1" customWidth="1"/>
    <col min="30" max="30" width="34.7109375" style="1" customWidth="1"/>
    <col min="31" max="31" width="19.5703125" style="1" bestFit="1" customWidth="1"/>
    <col min="32" max="32" width="16" style="1" bestFit="1" customWidth="1"/>
    <col min="33" max="33" width="14.140625" style="1" bestFit="1" customWidth="1"/>
    <col min="34" max="34" width="28.28515625" style="1" bestFit="1" customWidth="1"/>
    <col min="35" max="35" width="16.28515625" style="1" bestFit="1" customWidth="1"/>
    <col min="36" max="36" width="11.85546875" style="1" bestFit="1" customWidth="1"/>
    <col min="37" max="37" width="15" style="1" bestFit="1" customWidth="1"/>
    <col min="38" max="38" width="17.42578125" style="1" bestFit="1" customWidth="1"/>
    <col min="39" max="39" width="29" style="1" bestFit="1" customWidth="1"/>
    <col min="40" max="40" width="32.28515625" style="1" bestFit="1" customWidth="1"/>
    <col min="41" max="41" width="17.7109375" style="1" bestFit="1" customWidth="1"/>
    <col min="42" max="16384" width="11.5703125" style="1"/>
  </cols>
  <sheetData>
    <row r="1" spans="2:41" ht="4.9000000000000004" customHeight="1" x14ac:dyDescent="0.25"/>
    <row r="2" spans="2:41" ht="33" customHeight="1" x14ac:dyDescent="0.25">
      <c r="B2" s="63" t="s">
        <v>179</v>
      </c>
      <c r="C2" s="63"/>
      <c r="D2" s="63"/>
      <c r="E2" s="63"/>
      <c r="F2" s="63"/>
      <c r="G2" s="63"/>
      <c r="H2" s="63"/>
      <c r="I2" s="63"/>
      <c r="J2" s="63"/>
      <c r="K2" s="63"/>
      <c r="L2" s="63"/>
      <c r="M2" s="63"/>
      <c r="N2" s="63"/>
      <c r="O2" s="63"/>
      <c r="P2" s="63"/>
      <c r="Q2" s="63"/>
      <c r="S2" s="63" t="s">
        <v>235</v>
      </c>
      <c r="T2" s="63"/>
      <c r="U2" s="63"/>
      <c r="V2" s="63"/>
      <c r="W2" s="63"/>
      <c r="X2" s="63"/>
      <c r="Y2" s="63"/>
      <c r="Z2" s="63"/>
      <c r="AA2" s="63"/>
      <c r="AB2" s="63"/>
      <c r="AD2" s="63" t="s">
        <v>251</v>
      </c>
      <c r="AE2" s="63"/>
      <c r="AF2" s="63"/>
      <c r="AG2" s="63"/>
      <c r="AH2" s="63"/>
      <c r="AI2" s="63"/>
      <c r="AJ2" s="63"/>
      <c r="AK2" s="63"/>
      <c r="AL2" s="63"/>
      <c r="AM2" s="63"/>
      <c r="AN2" s="63"/>
      <c r="AO2" s="63"/>
    </row>
    <row r="3" spans="2:41" ht="4.9000000000000004" customHeight="1" x14ac:dyDescent="0.25"/>
    <row r="4" spans="2:41" ht="24" customHeight="1" x14ac:dyDescent="0.25">
      <c r="B4" s="59" t="s">
        <v>1</v>
      </c>
      <c r="C4" s="59"/>
      <c r="D4" s="59"/>
      <c r="E4" s="59"/>
      <c r="F4" s="59"/>
      <c r="G4" s="59"/>
      <c r="H4" s="59"/>
      <c r="I4" s="59"/>
      <c r="J4" s="59"/>
      <c r="K4" s="59"/>
      <c r="L4" s="59"/>
      <c r="M4" s="59"/>
      <c r="N4" s="59"/>
      <c r="O4" s="59"/>
      <c r="P4" s="59"/>
      <c r="Q4" s="59"/>
      <c r="S4" s="59" t="s">
        <v>1</v>
      </c>
      <c r="T4" s="59"/>
      <c r="U4" s="59"/>
      <c r="V4" s="59"/>
      <c r="W4" s="59"/>
      <c r="X4" s="59"/>
      <c r="Y4" s="59"/>
      <c r="Z4" s="59"/>
      <c r="AA4" s="59"/>
      <c r="AB4" s="59"/>
      <c r="AD4" s="59" t="s">
        <v>1</v>
      </c>
      <c r="AE4" s="59"/>
      <c r="AF4" s="59"/>
      <c r="AG4" s="59"/>
      <c r="AH4" s="59"/>
      <c r="AI4" s="59"/>
      <c r="AJ4" s="59"/>
      <c r="AK4" s="59"/>
      <c r="AL4" s="59"/>
      <c r="AM4" s="59"/>
      <c r="AN4" s="59"/>
      <c r="AO4" s="59"/>
    </row>
    <row r="5" spans="2:41" ht="4.9000000000000004" customHeight="1" x14ac:dyDescent="0.25"/>
    <row r="6" spans="2:41" ht="18" customHeight="1" x14ac:dyDescent="0.25">
      <c r="B6" s="96" t="s">
        <v>2</v>
      </c>
      <c r="C6" s="96"/>
      <c r="D6" s="70"/>
      <c r="E6" s="70"/>
      <c r="F6" s="70"/>
      <c r="G6" s="70"/>
      <c r="H6" s="70"/>
      <c r="I6" s="70"/>
      <c r="J6" s="70"/>
      <c r="K6" s="70"/>
      <c r="L6" s="70"/>
      <c r="M6" s="70"/>
      <c r="N6" s="70"/>
      <c r="O6" s="70"/>
      <c r="P6" s="70"/>
      <c r="Q6" s="70"/>
      <c r="S6" s="96" t="s">
        <v>2</v>
      </c>
      <c r="T6" s="96"/>
      <c r="U6" s="70"/>
      <c r="V6" s="70"/>
      <c r="W6" s="70"/>
      <c r="X6" s="70"/>
      <c r="Y6" s="70"/>
      <c r="Z6" s="70"/>
      <c r="AA6" s="70"/>
      <c r="AB6" s="70"/>
      <c r="AD6" s="96" t="s">
        <v>2</v>
      </c>
      <c r="AE6" s="96"/>
      <c r="AF6" s="96"/>
      <c r="AG6" s="96"/>
      <c r="AH6" s="96"/>
      <c r="AI6" s="96"/>
      <c r="AJ6" s="96"/>
      <c r="AK6" s="96"/>
      <c r="AL6" s="96"/>
      <c r="AM6" s="96"/>
      <c r="AN6" s="96"/>
      <c r="AO6" s="96"/>
    </row>
    <row r="7" spans="2:41" ht="18" customHeight="1" x14ac:dyDescent="0.25">
      <c r="B7" s="96" t="s">
        <v>181</v>
      </c>
      <c r="C7" s="96"/>
      <c r="D7" s="70"/>
      <c r="E7" s="70"/>
      <c r="F7" s="70"/>
      <c r="G7" s="70"/>
      <c r="H7" s="70"/>
      <c r="I7" s="70"/>
      <c r="J7" s="70"/>
      <c r="K7" s="70"/>
      <c r="L7" s="70"/>
      <c r="M7" s="70"/>
      <c r="N7" s="70"/>
      <c r="O7" s="70"/>
      <c r="P7" s="70"/>
      <c r="Q7" s="70"/>
      <c r="S7" s="96" t="s">
        <v>181</v>
      </c>
      <c r="T7" s="96"/>
      <c r="U7" s="70"/>
      <c r="V7" s="70"/>
      <c r="W7" s="70"/>
      <c r="X7" s="70"/>
      <c r="Y7" s="70"/>
      <c r="Z7" s="70"/>
      <c r="AA7" s="70"/>
      <c r="AB7" s="70"/>
      <c r="AD7" s="96" t="s">
        <v>181</v>
      </c>
      <c r="AE7" s="96"/>
      <c r="AF7" s="70"/>
      <c r="AG7" s="70"/>
      <c r="AH7" s="70"/>
      <c r="AI7" s="70"/>
      <c r="AJ7" s="70"/>
      <c r="AK7" s="70"/>
      <c r="AL7" s="70"/>
      <c r="AM7" s="70"/>
      <c r="AN7" s="70"/>
      <c r="AO7" s="70"/>
    </row>
    <row r="8" spans="2:41" ht="18" customHeight="1" x14ac:dyDescent="0.25">
      <c r="B8" s="96" t="s">
        <v>4</v>
      </c>
      <c r="C8" s="96"/>
      <c r="D8" s="70"/>
      <c r="E8" s="70"/>
      <c r="F8" s="70"/>
      <c r="G8" s="70"/>
      <c r="H8" s="70"/>
      <c r="I8" s="70"/>
      <c r="J8" s="70"/>
      <c r="K8" s="70"/>
      <c r="L8" s="70"/>
      <c r="M8" s="70"/>
      <c r="N8" s="70"/>
      <c r="O8" s="70"/>
      <c r="P8" s="70"/>
      <c r="Q8" s="70"/>
      <c r="S8" s="96" t="s">
        <v>4</v>
      </c>
      <c r="T8" s="96"/>
      <c r="U8" s="70"/>
      <c r="V8" s="70"/>
      <c r="W8" s="70"/>
      <c r="X8" s="70"/>
      <c r="Y8" s="70"/>
      <c r="Z8" s="70"/>
      <c r="AA8" s="70"/>
      <c r="AB8" s="70"/>
      <c r="AD8" s="96" t="s">
        <v>4</v>
      </c>
      <c r="AE8" s="96"/>
      <c r="AF8" s="96"/>
      <c r="AG8" s="96"/>
      <c r="AH8" s="96"/>
      <c r="AI8" s="96"/>
      <c r="AJ8" s="96"/>
      <c r="AK8" s="96"/>
      <c r="AL8" s="96"/>
      <c r="AM8" s="96"/>
      <c r="AN8" s="96"/>
      <c r="AO8" s="96"/>
    </row>
    <row r="9" spans="2:41" ht="18" customHeight="1" x14ac:dyDescent="0.25">
      <c r="B9" s="96" t="s">
        <v>184</v>
      </c>
      <c r="C9" s="96"/>
      <c r="D9" s="70"/>
      <c r="E9" s="70"/>
      <c r="F9" s="70"/>
      <c r="G9" s="70"/>
      <c r="H9" s="70"/>
      <c r="I9" s="70"/>
      <c r="J9" s="96" t="s">
        <v>186</v>
      </c>
      <c r="K9" s="96"/>
      <c r="L9" s="70"/>
      <c r="M9" s="70"/>
      <c r="N9" s="70"/>
      <c r="O9" s="70"/>
      <c r="P9" s="70"/>
      <c r="Q9" s="70"/>
      <c r="S9" s="96" t="s">
        <v>184</v>
      </c>
      <c r="T9" s="96"/>
      <c r="U9" s="70"/>
      <c r="V9" s="70"/>
      <c r="W9" s="70"/>
      <c r="X9" s="96" t="s">
        <v>186</v>
      </c>
      <c r="Y9" s="96"/>
      <c r="Z9" s="70"/>
      <c r="AA9" s="70"/>
      <c r="AB9" s="70"/>
      <c r="AD9" s="96" t="s">
        <v>184</v>
      </c>
      <c r="AE9" s="96"/>
      <c r="AF9" s="112"/>
      <c r="AG9" s="113"/>
      <c r="AH9" s="113"/>
      <c r="AI9" s="113"/>
      <c r="AJ9" s="114"/>
      <c r="AK9" s="96" t="s">
        <v>186</v>
      </c>
      <c r="AL9" s="96"/>
      <c r="AM9" s="115"/>
      <c r="AN9" s="115"/>
      <c r="AO9" s="115"/>
    </row>
    <row r="10" spans="2:41" ht="4.9000000000000004" customHeight="1" x14ac:dyDescent="0.25"/>
    <row r="11" spans="2:41" s="11" customFormat="1" ht="42" customHeight="1" x14ac:dyDescent="0.25">
      <c r="B11" s="10" t="s">
        <v>187</v>
      </c>
      <c r="C11" s="10" t="s">
        <v>188</v>
      </c>
      <c r="D11" s="10" t="s">
        <v>189</v>
      </c>
      <c r="E11" s="10" t="s">
        <v>190</v>
      </c>
      <c r="F11" s="10" t="s">
        <v>191</v>
      </c>
      <c r="G11" s="10" t="s">
        <v>192</v>
      </c>
      <c r="H11" s="10" t="s">
        <v>193</v>
      </c>
      <c r="I11" s="10" t="s">
        <v>194</v>
      </c>
      <c r="J11" s="10" t="s">
        <v>195</v>
      </c>
      <c r="K11" s="10" t="s">
        <v>196</v>
      </c>
      <c r="L11" s="10" t="s">
        <v>197</v>
      </c>
      <c r="M11" s="10" t="s">
        <v>198</v>
      </c>
      <c r="N11" s="10" t="s">
        <v>199</v>
      </c>
      <c r="O11" s="10" t="s">
        <v>200</v>
      </c>
      <c r="P11" s="10" t="s">
        <v>201</v>
      </c>
      <c r="Q11" s="10" t="s">
        <v>202</v>
      </c>
      <c r="S11" s="10" t="s">
        <v>187</v>
      </c>
      <c r="T11" s="10" t="s">
        <v>188</v>
      </c>
      <c r="U11" s="10" t="s">
        <v>237</v>
      </c>
      <c r="V11" s="10" t="s">
        <v>198</v>
      </c>
      <c r="W11" s="10" t="s">
        <v>155</v>
      </c>
      <c r="X11" s="10" t="s">
        <v>238</v>
      </c>
      <c r="Y11" s="10" t="s">
        <v>155</v>
      </c>
      <c r="Z11" s="10" t="s">
        <v>239</v>
      </c>
      <c r="AA11" s="10" t="s">
        <v>155</v>
      </c>
      <c r="AB11" s="10" t="s">
        <v>240</v>
      </c>
      <c r="AD11" s="10" t="s">
        <v>252</v>
      </c>
      <c r="AE11" s="10" t="s">
        <v>253</v>
      </c>
      <c r="AF11" s="10" t="s">
        <v>254</v>
      </c>
      <c r="AG11" s="10" t="s">
        <v>255</v>
      </c>
      <c r="AH11" s="10" t="s">
        <v>256</v>
      </c>
      <c r="AI11" s="10" t="s">
        <v>257</v>
      </c>
      <c r="AJ11" s="10" t="s">
        <v>258</v>
      </c>
      <c r="AK11" s="10" t="s">
        <v>259</v>
      </c>
      <c r="AL11" s="10" t="s">
        <v>260</v>
      </c>
      <c r="AM11" s="10" t="s">
        <v>261</v>
      </c>
      <c r="AN11" s="10" t="s">
        <v>262</v>
      </c>
      <c r="AO11" s="10" t="s">
        <v>155</v>
      </c>
    </row>
    <row r="12" spans="2:41" ht="4.9000000000000004" customHeight="1" x14ac:dyDescent="0.25"/>
    <row r="13" spans="2:41" s="11" customFormat="1" ht="40.15" customHeight="1" x14ac:dyDescent="0.25">
      <c r="B13" s="12" t="s">
        <v>311</v>
      </c>
      <c r="C13" s="12"/>
      <c r="D13" s="12"/>
      <c r="E13" s="12" t="s">
        <v>312</v>
      </c>
      <c r="F13" s="12" t="s">
        <v>312</v>
      </c>
      <c r="G13" s="12" t="s">
        <v>312</v>
      </c>
      <c r="H13" s="12" t="s">
        <v>312</v>
      </c>
      <c r="I13" s="12" t="s">
        <v>312</v>
      </c>
      <c r="J13" s="12" t="s">
        <v>312</v>
      </c>
      <c r="K13" s="12" t="s">
        <v>312</v>
      </c>
      <c r="L13" s="12" t="s">
        <v>312</v>
      </c>
      <c r="M13" s="12" t="s">
        <v>312</v>
      </c>
      <c r="N13" s="12" t="s">
        <v>312</v>
      </c>
      <c r="O13" s="12" t="s">
        <v>312</v>
      </c>
      <c r="P13" s="12" t="s">
        <v>312</v>
      </c>
      <c r="Q13" s="12" t="s">
        <v>313</v>
      </c>
      <c r="S13" s="12"/>
      <c r="T13" s="12"/>
      <c r="U13" s="12"/>
      <c r="V13" s="12" t="s">
        <v>312</v>
      </c>
      <c r="W13" s="12"/>
      <c r="X13" s="12" t="s">
        <v>312</v>
      </c>
      <c r="Y13" s="12"/>
      <c r="Z13" s="12" t="s">
        <v>312</v>
      </c>
      <c r="AA13" s="12"/>
      <c r="AB13" s="12"/>
      <c r="AD13" s="12"/>
      <c r="AE13" s="12"/>
      <c r="AF13" s="12"/>
      <c r="AG13" s="12"/>
      <c r="AH13" s="12"/>
      <c r="AI13" s="12"/>
      <c r="AJ13" s="12"/>
      <c r="AK13" s="12"/>
      <c r="AL13" s="12"/>
      <c r="AM13" s="12" t="s">
        <v>312</v>
      </c>
      <c r="AN13" s="12" t="s">
        <v>312</v>
      </c>
      <c r="AO13" s="12"/>
    </row>
    <row r="14" spans="2:41" s="11" customFormat="1" ht="40.15" customHeight="1" x14ac:dyDescent="0.25">
      <c r="B14" s="12" t="s">
        <v>209</v>
      </c>
      <c r="C14" s="12"/>
      <c r="D14" s="12"/>
      <c r="E14" s="12" t="s">
        <v>312</v>
      </c>
      <c r="F14" s="12" t="s">
        <v>312</v>
      </c>
      <c r="G14" s="12" t="s">
        <v>312</v>
      </c>
      <c r="H14" s="12" t="s">
        <v>312</v>
      </c>
      <c r="I14" s="12" t="s">
        <v>312</v>
      </c>
      <c r="J14" s="12" t="s">
        <v>312</v>
      </c>
      <c r="K14" s="12" t="s">
        <v>312</v>
      </c>
      <c r="L14" s="12" t="s">
        <v>312</v>
      </c>
      <c r="M14" s="12" t="s">
        <v>312</v>
      </c>
      <c r="N14" s="12" t="s">
        <v>312</v>
      </c>
      <c r="O14" s="12" t="s">
        <v>312</v>
      </c>
      <c r="P14" s="12" t="s">
        <v>312</v>
      </c>
      <c r="Q14" s="12" t="s">
        <v>313</v>
      </c>
      <c r="S14" s="12"/>
      <c r="T14" s="12"/>
      <c r="U14" s="12"/>
      <c r="V14" s="12" t="s">
        <v>312</v>
      </c>
      <c r="W14" s="12"/>
      <c r="X14" s="12" t="s">
        <v>312</v>
      </c>
      <c r="Y14" s="12"/>
      <c r="Z14" s="12" t="s">
        <v>312</v>
      </c>
      <c r="AA14" s="12"/>
      <c r="AB14" s="12"/>
      <c r="AD14" s="12"/>
      <c r="AE14" s="12"/>
      <c r="AF14" s="12"/>
      <c r="AG14" s="12"/>
      <c r="AH14" s="12"/>
      <c r="AI14" s="12"/>
      <c r="AJ14" s="12"/>
      <c r="AK14" s="12"/>
      <c r="AL14" s="12"/>
      <c r="AM14" s="12" t="s">
        <v>312</v>
      </c>
      <c r="AN14" s="12" t="s">
        <v>312</v>
      </c>
      <c r="AO14" s="12"/>
    </row>
    <row r="15" spans="2:41" s="11" customFormat="1" ht="40.15" customHeight="1" x14ac:dyDescent="0.25">
      <c r="B15" s="12" t="s">
        <v>314</v>
      </c>
      <c r="C15" s="12"/>
      <c r="D15" s="12"/>
      <c r="E15" s="12" t="s">
        <v>312</v>
      </c>
      <c r="F15" s="12" t="s">
        <v>312</v>
      </c>
      <c r="G15" s="12" t="s">
        <v>312</v>
      </c>
      <c r="H15" s="12" t="s">
        <v>312</v>
      </c>
      <c r="I15" s="12" t="s">
        <v>312</v>
      </c>
      <c r="J15" s="12" t="s">
        <v>312</v>
      </c>
      <c r="K15" s="12" t="s">
        <v>312</v>
      </c>
      <c r="L15" s="12" t="s">
        <v>312</v>
      </c>
      <c r="M15" s="12" t="s">
        <v>312</v>
      </c>
      <c r="N15" s="12" t="s">
        <v>312</v>
      </c>
      <c r="O15" s="12" t="s">
        <v>312</v>
      </c>
      <c r="P15" s="12" t="s">
        <v>312</v>
      </c>
      <c r="Q15" s="12" t="s">
        <v>313</v>
      </c>
      <c r="S15" s="12"/>
      <c r="T15" s="12"/>
      <c r="U15" s="12"/>
      <c r="V15" s="12" t="s">
        <v>312</v>
      </c>
      <c r="W15" s="12"/>
      <c r="X15" s="12" t="s">
        <v>312</v>
      </c>
      <c r="Y15" s="12"/>
      <c r="Z15" s="12" t="s">
        <v>312</v>
      </c>
      <c r="AA15" s="12"/>
      <c r="AB15" s="12"/>
      <c r="AD15" s="12"/>
      <c r="AE15" s="12"/>
      <c r="AF15" s="12"/>
      <c r="AG15" s="12"/>
      <c r="AH15" s="12"/>
      <c r="AI15" s="12"/>
      <c r="AJ15" s="12"/>
      <c r="AK15" s="12"/>
      <c r="AL15" s="12"/>
      <c r="AM15" s="12" t="s">
        <v>312</v>
      </c>
      <c r="AN15" s="12" t="s">
        <v>312</v>
      </c>
      <c r="AO15" s="12"/>
    </row>
    <row r="16" spans="2:41" s="11" customFormat="1" ht="40.15" customHeight="1" x14ac:dyDescent="0.25">
      <c r="B16" s="12" t="s">
        <v>315</v>
      </c>
      <c r="C16" s="12"/>
      <c r="D16" s="12"/>
      <c r="E16" s="12" t="s">
        <v>312</v>
      </c>
      <c r="F16" s="12" t="s">
        <v>312</v>
      </c>
      <c r="G16" s="12" t="s">
        <v>312</v>
      </c>
      <c r="H16" s="12" t="s">
        <v>312</v>
      </c>
      <c r="I16" s="12" t="s">
        <v>312</v>
      </c>
      <c r="J16" s="12" t="s">
        <v>312</v>
      </c>
      <c r="K16" s="12" t="s">
        <v>312</v>
      </c>
      <c r="L16" s="12" t="s">
        <v>312</v>
      </c>
      <c r="M16" s="12" t="s">
        <v>312</v>
      </c>
      <c r="N16" s="12" t="s">
        <v>312</v>
      </c>
      <c r="O16" s="12" t="s">
        <v>312</v>
      </c>
      <c r="P16" s="12" t="s">
        <v>312</v>
      </c>
      <c r="Q16" s="12" t="s">
        <v>313</v>
      </c>
      <c r="S16" s="12"/>
      <c r="T16" s="12"/>
      <c r="U16" s="12"/>
      <c r="V16" s="12" t="s">
        <v>312</v>
      </c>
      <c r="W16" s="12"/>
      <c r="X16" s="12" t="s">
        <v>312</v>
      </c>
      <c r="Y16" s="12"/>
      <c r="Z16" s="12" t="s">
        <v>312</v>
      </c>
      <c r="AA16" s="12"/>
      <c r="AB16" s="12"/>
      <c r="AD16" s="12"/>
      <c r="AE16" s="12"/>
      <c r="AF16" s="12"/>
      <c r="AG16" s="12"/>
      <c r="AH16" s="12"/>
      <c r="AI16" s="12"/>
      <c r="AJ16" s="12"/>
      <c r="AK16" s="12"/>
      <c r="AL16" s="12"/>
      <c r="AM16" s="12" t="s">
        <v>312</v>
      </c>
      <c r="AN16" s="12" t="s">
        <v>312</v>
      </c>
      <c r="AO16" s="12"/>
    </row>
    <row r="17" spans="5:5" ht="4.9000000000000004" customHeight="1" x14ac:dyDescent="0.25"/>
    <row r="18" spans="5:5" ht="18" customHeight="1" x14ac:dyDescent="0.25"/>
    <row r="19" spans="5:5" ht="18" customHeight="1" x14ac:dyDescent="0.25"/>
    <row r="20" spans="5:5" ht="18" customHeight="1" x14ac:dyDescent="0.25"/>
    <row r="21" spans="5:5" ht="18" customHeight="1" x14ac:dyDescent="0.25"/>
    <row r="22" spans="5:5" ht="18" customHeight="1" x14ac:dyDescent="0.25">
      <c r="E22" s="14"/>
    </row>
    <row r="23" spans="5:5" ht="18" customHeight="1" x14ac:dyDescent="0.25"/>
    <row r="24" spans="5:5" ht="18" customHeight="1" x14ac:dyDescent="0.25"/>
    <row r="25" spans="5:5" ht="18" customHeight="1" x14ac:dyDescent="0.25"/>
    <row r="26" spans="5:5" ht="18" customHeight="1" x14ac:dyDescent="0.25"/>
    <row r="27" spans="5:5" ht="18" customHeight="1" x14ac:dyDescent="0.25"/>
    <row r="28" spans="5:5" ht="18" customHeight="1" x14ac:dyDescent="0.25"/>
    <row r="29" spans="5:5" ht="18" customHeight="1" x14ac:dyDescent="0.25"/>
    <row r="30" spans="5:5" ht="18" customHeight="1" x14ac:dyDescent="0.25"/>
    <row r="31" spans="5:5" ht="18" customHeight="1" x14ac:dyDescent="0.25"/>
    <row r="32" spans="5:5"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sheetData>
  <mergeCells count="36">
    <mergeCell ref="B2:Q2"/>
    <mergeCell ref="B4:Q4"/>
    <mergeCell ref="B6:C6"/>
    <mergeCell ref="D6:Q6"/>
    <mergeCell ref="B7:C7"/>
    <mergeCell ref="D7:Q7"/>
    <mergeCell ref="B8:C8"/>
    <mergeCell ref="D8:Q8"/>
    <mergeCell ref="B9:C9"/>
    <mergeCell ref="D9:I9"/>
    <mergeCell ref="J9:K9"/>
    <mergeCell ref="L9:Q9"/>
    <mergeCell ref="S2:AB2"/>
    <mergeCell ref="S4:AB4"/>
    <mergeCell ref="S6:T6"/>
    <mergeCell ref="U6:AB6"/>
    <mergeCell ref="S7:T7"/>
    <mergeCell ref="U7:AB7"/>
    <mergeCell ref="U8:AB8"/>
    <mergeCell ref="S9:T9"/>
    <mergeCell ref="U9:W9"/>
    <mergeCell ref="X9:Y9"/>
    <mergeCell ref="Z9:AB9"/>
    <mergeCell ref="S8:T8"/>
    <mergeCell ref="AD2:AO2"/>
    <mergeCell ref="AD4:AO4"/>
    <mergeCell ref="AD6:AE6"/>
    <mergeCell ref="AF6:AO6"/>
    <mergeCell ref="AD7:AE7"/>
    <mergeCell ref="AF7:AO7"/>
    <mergeCell ref="AD8:AE8"/>
    <mergeCell ref="AF8:AO8"/>
    <mergeCell ref="AD9:AE9"/>
    <mergeCell ref="AF9:AJ9"/>
    <mergeCell ref="AK9:AL9"/>
    <mergeCell ref="AM9:AO9"/>
  </mergeCells>
  <dataValidations disablePrompts="1" count="2">
    <dataValidation type="list" allowBlank="1" showInputMessage="1" showErrorMessage="1" sqref="AF7:AO7 U7:AB7 D7:Q7" xr:uid="{1EA728C2-5D28-4508-B130-B148A778A793}">
      <formula1>"Programa presupuestario orientado a resultados, Programa presupuestario institucional"</formula1>
    </dataValidation>
    <dataValidation type="list" allowBlank="1" showInputMessage="1" showErrorMessage="1" sqref="S13:S16" xr:uid="{BB2ED70D-68D8-46C1-8BA3-591F036FFF2F}">
      <formula1>"Resultado final, Resultado intermedio, Resultado inmediato, Fin, Propósito, Producto"</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7D26B-9BC2-4C30-B0F9-9804B4B52B0D}">
  <dimension ref="B3:G11"/>
  <sheetViews>
    <sheetView showGridLines="0" workbookViewId="0"/>
  </sheetViews>
  <sheetFormatPr baseColWidth="10" defaultColWidth="11.42578125" defaultRowHeight="15" x14ac:dyDescent="0.25"/>
  <cols>
    <col min="4" max="4" width="19" bestFit="1" customWidth="1"/>
    <col min="5" max="5" width="21.5703125" bestFit="1" customWidth="1"/>
    <col min="6" max="7" width="21.7109375" bestFit="1" customWidth="1"/>
  </cols>
  <sheetData>
    <row r="3" spans="2:7" ht="18.75" x14ac:dyDescent="0.25">
      <c r="D3" s="7" t="s">
        <v>316</v>
      </c>
      <c r="E3" s="7" t="s">
        <v>317</v>
      </c>
      <c r="F3" s="16" t="s">
        <v>318</v>
      </c>
      <c r="G3" s="16" t="s">
        <v>318</v>
      </c>
    </row>
    <row r="4" spans="2:7" ht="18.75" x14ac:dyDescent="0.25">
      <c r="B4" s="59" t="s">
        <v>53</v>
      </c>
      <c r="C4" s="59"/>
      <c r="D4" s="6">
        <v>0.2</v>
      </c>
      <c r="E4" s="6">
        <f>+'Ficha 2'!G4</f>
        <v>1</v>
      </c>
      <c r="F4" s="17">
        <f t="shared" ref="F4:F9" si="0">IF(OR($E4="No evaluado",$E4="N/A"),$E4,D4)</f>
        <v>0.2</v>
      </c>
      <c r="G4" s="17">
        <f>IFERROR(($D$11*$F4)/$F$11,$F4)</f>
        <v>0.2</v>
      </c>
    </row>
    <row r="5" spans="2:7" ht="18.75" x14ac:dyDescent="0.25">
      <c r="B5" s="59" t="s">
        <v>68</v>
      </c>
      <c r="C5" s="59"/>
      <c r="D5" s="6">
        <v>0.2</v>
      </c>
      <c r="E5" s="6">
        <f>+'Ficha 2'!G17</f>
        <v>1</v>
      </c>
      <c r="F5" s="17">
        <f t="shared" si="0"/>
        <v>0.2</v>
      </c>
      <c r="G5" s="17">
        <f t="shared" ref="G5:G10" si="1">IFERROR(($D$11*$F5)/$F$11,$F5)</f>
        <v>0.2</v>
      </c>
    </row>
    <row r="6" spans="2:7" ht="18.75" x14ac:dyDescent="0.25">
      <c r="B6" s="59" t="s">
        <v>91</v>
      </c>
      <c r="C6" s="59"/>
      <c r="D6" s="6">
        <v>0.1</v>
      </c>
      <c r="E6" s="6">
        <f>+'Ficha 2'!G41</f>
        <v>1</v>
      </c>
      <c r="F6" s="17">
        <f t="shared" si="0"/>
        <v>0.1</v>
      </c>
      <c r="G6" s="17">
        <f t="shared" si="1"/>
        <v>0.1</v>
      </c>
    </row>
    <row r="7" spans="2:7" ht="18.75" x14ac:dyDescent="0.25">
      <c r="B7" s="59" t="s">
        <v>104</v>
      </c>
      <c r="C7" s="59"/>
      <c r="D7" s="6">
        <v>0.1</v>
      </c>
      <c r="E7" s="6">
        <f>+'Ficha 2'!G52</f>
        <v>1</v>
      </c>
      <c r="F7" s="17">
        <f t="shared" si="0"/>
        <v>0.1</v>
      </c>
      <c r="G7" s="17">
        <f t="shared" si="1"/>
        <v>0.1</v>
      </c>
    </row>
    <row r="8" spans="2:7" ht="18.75" x14ac:dyDescent="0.25">
      <c r="B8" s="59" t="s">
        <v>119</v>
      </c>
      <c r="C8" s="59"/>
      <c r="D8" s="6">
        <v>0.1</v>
      </c>
      <c r="E8" s="6">
        <f>+'Ficha 2'!G65</f>
        <v>0.75</v>
      </c>
      <c r="F8" s="17">
        <f t="shared" si="0"/>
        <v>0.1</v>
      </c>
      <c r="G8" s="17">
        <f t="shared" si="1"/>
        <v>0.1</v>
      </c>
    </row>
    <row r="9" spans="2:7" ht="18.75" x14ac:dyDescent="0.25">
      <c r="B9" s="59" t="s">
        <v>128</v>
      </c>
      <c r="C9" s="59"/>
      <c r="D9" s="6">
        <v>0.2</v>
      </c>
      <c r="E9" s="6">
        <f>+'Ficha 2'!G74</f>
        <v>1</v>
      </c>
      <c r="F9" s="17">
        <f t="shared" si="0"/>
        <v>0.2</v>
      </c>
      <c r="G9" s="17">
        <f t="shared" si="1"/>
        <v>0.2</v>
      </c>
    </row>
    <row r="10" spans="2:7" ht="18.75" x14ac:dyDescent="0.25">
      <c r="B10" s="59" t="s">
        <v>143</v>
      </c>
      <c r="C10" s="59"/>
      <c r="D10" s="6">
        <v>0.1</v>
      </c>
      <c r="E10" s="6">
        <f>+'Ficha 2'!G87</f>
        <v>0.625</v>
      </c>
      <c r="F10" s="17">
        <f>IF(OR($E10="No evaluado",$E10="N/A"),$E10,D10)</f>
        <v>0.1</v>
      </c>
      <c r="G10" s="17">
        <f t="shared" si="1"/>
        <v>0.1</v>
      </c>
    </row>
    <row r="11" spans="2:7" ht="18.75" x14ac:dyDescent="0.25">
      <c r="D11" s="6">
        <f>SUM(D4:D10)</f>
        <v>0.99999999999999989</v>
      </c>
      <c r="E11" s="6"/>
      <c r="F11" s="17">
        <f>SUM(F4:F10)</f>
        <v>0.99999999999999989</v>
      </c>
      <c r="G11" s="17">
        <f>SUM(G4:G10)</f>
        <v>0.99999999999999989</v>
      </c>
    </row>
  </sheetData>
  <mergeCells count="7">
    <mergeCell ref="B10:C10"/>
    <mergeCell ref="B4:C4"/>
    <mergeCell ref="B5:C5"/>
    <mergeCell ref="B6:C6"/>
    <mergeCell ref="B7:C7"/>
    <mergeCell ref="B8:C8"/>
    <mergeCell ref="B9:C9"/>
  </mergeCells>
  <pageMargins left="0.7" right="0.7" top="0.75" bottom="0.75" header="0.3" footer="0.3"/>
</worksheet>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Ficha 1</vt:lpstr>
      <vt:lpstr>Ficha 2</vt:lpstr>
      <vt:lpstr>Ficha 3</vt:lpstr>
      <vt:lpstr>Ficha 4</vt:lpstr>
      <vt:lpstr>Anexo B</vt:lpstr>
      <vt:lpstr>Anexo C</vt:lpstr>
      <vt:lpstr>Anexo D</vt:lpstr>
      <vt:lpstr>Anexos guía</vt:lpstr>
      <vt:lpstr>Recálculo ponderaciones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M.Terrero de L.</dc:creator>
  <cp:keywords/>
  <dc:description/>
  <cp:lastModifiedBy>Gisselle Lisselotte Beras Vasquez</cp:lastModifiedBy>
  <cp:revision/>
  <dcterms:created xsi:type="dcterms:W3CDTF">2020-04-02T16:54:47Z</dcterms:created>
  <dcterms:modified xsi:type="dcterms:W3CDTF">2025-01-29T12:49:03Z</dcterms:modified>
  <cp:category/>
  <cp:contentStatus/>
</cp:coreProperties>
</file>