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prd-my.sharepoint.com/personal/sespinal_digepres_gob_do/Documents/Escritorio/Insumos PGE 2023 Comunicaciones/Anexo I Presupuesto de Ingresos y Gastos del Gobierno Central/"/>
    </mc:Choice>
  </mc:AlternateContent>
  <xr:revisionPtr revIDLastSave="12" documentId="8_{B251D1D7-CC79-48D7-B612-770FC3DD68FF}" xr6:coauthVersionLast="47" xr6:coauthVersionMax="47" xr10:uidLastSave="{3ED26085-659B-4BD7-804C-C1ADF76831AB}"/>
  <bookViews>
    <workbookView xWindow="-120" yWindow="-120" windowWidth="29040" windowHeight="15720" xr2:uid="{0A7CD909-EE02-4FDF-8048-370D17BEE08B}"/>
  </bookViews>
  <sheets>
    <sheet name="PROYECTOS REC EXT 2023 US Y RD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\0">#N/A</definedName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#N/A</definedName>
    <definedName name="\Ñ">#REF!</definedName>
    <definedName name="\O">#N/A</definedName>
    <definedName name="\P">#REF!</definedName>
    <definedName name="\q">#N/A</definedName>
    <definedName name="\R">#N/A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_____________________ROS1">#N/A</definedName>
    <definedName name="______________________ROS2">#N/A</definedName>
    <definedName name="______________________ROS3">#N/A</definedName>
    <definedName name="______________________ROS4">#N/A</definedName>
    <definedName name="_____________________ROS1">#N/A</definedName>
    <definedName name="_____________________ROS2">#N/A</definedName>
    <definedName name="_____________________ROS3">#N/A</definedName>
    <definedName name="_____________________ROS4">#N/A</definedName>
    <definedName name="____________________ROS1">#N/A</definedName>
    <definedName name="____________________ROS2">#N/A</definedName>
    <definedName name="____________________ROS3">#N/A</definedName>
    <definedName name="____________________ROS4">#N/A</definedName>
    <definedName name="___________________ROS1">#N/A</definedName>
    <definedName name="___________________ROS2">#N/A</definedName>
    <definedName name="___________________ROS3">#N/A</definedName>
    <definedName name="___________________ROS4">#N/A</definedName>
    <definedName name="__________________ROS1">#N/A</definedName>
    <definedName name="__________________ROS2">#N/A</definedName>
    <definedName name="__________________ROS3">#N/A</definedName>
    <definedName name="__________________ROS4">#N/A</definedName>
    <definedName name="_________________ROS1">#N/A</definedName>
    <definedName name="_________________ROS2">#N/A</definedName>
    <definedName name="_________________ROS3">#N/A</definedName>
    <definedName name="_________________ROS4">#N/A</definedName>
    <definedName name="________________ROS1">#N/A</definedName>
    <definedName name="________________ROS2">#N/A</definedName>
    <definedName name="________________ROS3">#N/A</definedName>
    <definedName name="________________ROS4">#N/A</definedName>
    <definedName name="_______________ROS1">#N/A</definedName>
    <definedName name="_______________ROS2">#N/A</definedName>
    <definedName name="_______________ROS3">#N/A</definedName>
    <definedName name="_______________ROS4">#N/A</definedName>
    <definedName name="______________ROS1">#N/A</definedName>
    <definedName name="______________ROS2">#N/A</definedName>
    <definedName name="______________ROS3">#N/A</definedName>
    <definedName name="______________ROS4">#N/A</definedName>
    <definedName name="_____________ROS1">#N/A</definedName>
    <definedName name="_____________ROS2">#N/A</definedName>
    <definedName name="_____________ROS3">#N/A</definedName>
    <definedName name="_____________ROS4">#N/A</definedName>
    <definedName name="____________ROS1">#N/A</definedName>
    <definedName name="____________ROS2">#N/A</definedName>
    <definedName name="____________ROS3">#N/A</definedName>
    <definedName name="____________ROS4">#N/A</definedName>
    <definedName name="___________ROS1">#N/A</definedName>
    <definedName name="___________ROS2">#N/A</definedName>
    <definedName name="___________ROS3">#N/A</definedName>
    <definedName name="___________ROS4">#N/A</definedName>
    <definedName name="__________ROS1">#N/A</definedName>
    <definedName name="__________ROS2">#N/A</definedName>
    <definedName name="__________ROS3">#N/A</definedName>
    <definedName name="__________ROS4">#N/A</definedName>
    <definedName name="_________ROS1">#N/A</definedName>
    <definedName name="_________ROS2">#N/A</definedName>
    <definedName name="_________ROS3">#N/A</definedName>
    <definedName name="_________ROS4">#N/A</definedName>
    <definedName name="________ROS1">#N/A</definedName>
    <definedName name="________ROS2">#N/A</definedName>
    <definedName name="________ROS3">#N/A</definedName>
    <definedName name="________ROS4">#N/A</definedName>
    <definedName name="_______FAL4">#N/A</definedName>
    <definedName name="_______FAL6">#N/A</definedName>
    <definedName name="_______FAL7">#N/A</definedName>
    <definedName name="_______ROS1">#N/A</definedName>
    <definedName name="_______ROS2">#N/A</definedName>
    <definedName name="_______ROS3">#N/A</definedName>
    <definedName name="_______ROS4">#N/A</definedName>
    <definedName name="______AUS1">#N/A</definedName>
    <definedName name="______DEG1">#N/A</definedName>
    <definedName name="______DKR1">#N/A</definedName>
    <definedName name="______ECU1">#N/A</definedName>
    <definedName name="______ESC1">#N/A</definedName>
    <definedName name="______FAL2">#N/A</definedName>
    <definedName name="______FAL3">#N/A</definedName>
    <definedName name="______FAL4">#N/A</definedName>
    <definedName name="______FAL5">#N/A</definedName>
    <definedName name="______FAL6">#N/A</definedName>
    <definedName name="______FAL7">#N/A</definedName>
    <definedName name="______FMK1">#N/A</definedName>
    <definedName name="______IKR1">#N/A</definedName>
    <definedName name="______IRP1">#N/A</definedName>
    <definedName name="______LIT1">#N/A</definedName>
    <definedName name="______MEX1">#N/A</definedName>
    <definedName name="______PTA1">#N/A</definedName>
    <definedName name="______ROS1">#N/A</definedName>
    <definedName name="______ROS2">#N/A</definedName>
    <definedName name="______ROS3">#N/A</definedName>
    <definedName name="______ROS4">#N/A</definedName>
    <definedName name="______SAR1">#N/A</definedName>
    <definedName name="_____AUS1">#N/A</definedName>
    <definedName name="_____DEG1">#N/A</definedName>
    <definedName name="_____DKR1">#N/A</definedName>
    <definedName name="_____ECU1">#N/A</definedName>
    <definedName name="_____ESC1">#N/A</definedName>
    <definedName name="_____FAL2">#N/A</definedName>
    <definedName name="_____FAL3">#N/A</definedName>
    <definedName name="_____FAL4">#N/A</definedName>
    <definedName name="_____FAL5">#N/A</definedName>
    <definedName name="_____FAL6">#N/A</definedName>
    <definedName name="_____FAL7">#N/A</definedName>
    <definedName name="_____FMK1">#N/A</definedName>
    <definedName name="_____IKR1">#N/A</definedName>
    <definedName name="_____IRP1">#N/A</definedName>
    <definedName name="_____LIT1">#N/A</definedName>
    <definedName name="_____MEX1">#N/A</definedName>
    <definedName name="_____PTA1">#N/A</definedName>
    <definedName name="_____ROS1">#N/A</definedName>
    <definedName name="_____ROS2">#N/A</definedName>
    <definedName name="_____ROS3">#N/A</definedName>
    <definedName name="_____ROS4">#N/A</definedName>
    <definedName name="_____SAR1">#N/A</definedName>
    <definedName name="____AUS1">#N/A</definedName>
    <definedName name="____DEG1">#N/A</definedName>
    <definedName name="____DKR1">#N/A</definedName>
    <definedName name="____ECU1">#N/A</definedName>
    <definedName name="____ESC1">#N/A</definedName>
    <definedName name="____FAL2">#N/A</definedName>
    <definedName name="____FAL3">#N/A</definedName>
    <definedName name="____FAL4">#N/A</definedName>
    <definedName name="____FAL5">#N/A</definedName>
    <definedName name="____FAL6">#N/A</definedName>
    <definedName name="____FAL7">#N/A</definedName>
    <definedName name="____FMK1">#N/A</definedName>
    <definedName name="____IKR1">#N/A</definedName>
    <definedName name="____IRP1">#N/A</definedName>
    <definedName name="____LIT1">#N/A</definedName>
    <definedName name="____MEX1">#N/A</definedName>
    <definedName name="____PTA1">#N/A</definedName>
    <definedName name="____ROS1">#N/A</definedName>
    <definedName name="____ROS2">#N/A</definedName>
    <definedName name="____ROS3">#N/A</definedName>
    <definedName name="____ROS4">#N/A</definedName>
    <definedName name="____SAR1">#N/A</definedName>
    <definedName name="___AUS1">#N/A</definedName>
    <definedName name="___DEG1">#N/A</definedName>
    <definedName name="___DKR1">#N/A</definedName>
    <definedName name="___ECU1">#N/A</definedName>
    <definedName name="___ESC1">#N/A</definedName>
    <definedName name="___FAL2">#N/A</definedName>
    <definedName name="___FAL3">#N/A</definedName>
    <definedName name="___FAL4">#N/A</definedName>
    <definedName name="___FAL5">#N/A</definedName>
    <definedName name="___FAL6">#N/A</definedName>
    <definedName name="___FAL7">#N/A</definedName>
    <definedName name="___FMK1">#N/A</definedName>
    <definedName name="___IKR1">#N/A</definedName>
    <definedName name="___IRP1">#N/A</definedName>
    <definedName name="___LIT1">#N/A</definedName>
    <definedName name="___MEX1">#N/A</definedName>
    <definedName name="___PTA1">#N/A</definedName>
    <definedName name="___ROS1">#N/A</definedName>
    <definedName name="___ROS2">#N/A</definedName>
    <definedName name="___ROS3">#N/A</definedName>
    <definedName name="___ROS4">#N/A</definedName>
    <definedName name="___SAR1">#N/A</definedName>
    <definedName name="__10FA_L">#REF!</definedName>
    <definedName name="__11GAZ_LIABS">#REF!</definedName>
    <definedName name="__123Graph_A" hidden="1">'[2]Crédito SPNF (fiscal)'!#REF!</definedName>
    <definedName name="__123Graph_AChart1" hidden="1">'[3]Cable 2'!#REF!</definedName>
    <definedName name="__123Graph_AChart2" hidden="1">'[3]Cable 2'!#REF!</definedName>
    <definedName name="__123Graph_AChart3" hidden="1">'[3]Cable 2'!#REF!</definedName>
    <definedName name="__123Graph_AChart4" hidden="1">'[3]Cable 2'!#REF!</definedName>
    <definedName name="__123Graph_AChart5" hidden="1">'[3]Cable 2'!#REF!</definedName>
    <definedName name="__123Graph_AChart6" hidden="1">'[3]Cable 2'!#REF!</definedName>
    <definedName name="__123Graph_AChart7" hidden="1">'[3]Cable 2'!#REF!</definedName>
    <definedName name="__123Graph_ACurrent" hidden="1">'[3]Cable 2'!#REF!</definedName>
    <definedName name="__123Graph_AREER" hidden="1">[4]ER!#REF!</definedName>
    <definedName name="__123Graph_B" hidden="1">[5]FLUJO!$B$7929:$C$7929</definedName>
    <definedName name="__123Graph_BChart1" hidden="1">#REF!</definedName>
    <definedName name="__123Graph_BChart2" hidden="1">#REF!</definedName>
    <definedName name="__123Graph_BChart3" hidden="1">#REF!</definedName>
    <definedName name="__123Graph_BChart4" hidden="1">#REF!</definedName>
    <definedName name="__123Graph_BChart5" hidden="1">#REF!</definedName>
    <definedName name="__123Graph_BChart6" hidden="1">#REF!</definedName>
    <definedName name="__123Graph_BChart7" hidden="1">#REF!</definedName>
    <definedName name="__123Graph_BCurrent" hidden="1">#REF!</definedName>
    <definedName name="__123Graph_BREER" hidden="1">[4]ER!#REF!</definedName>
    <definedName name="__123Graph_C" hidden="1">[5]FLUJO!$B$7936:$C$7936</definedName>
    <definedName name="__123Graph_CREER" hidden="1">[4]ER!#REF!</definedName>
    <definedName name="__123Graph_D" hidden="1">[5]FLUJO!$B$7942:$C$7942</definedName>
    <definedName name="__123Graph_E" hidden="1">[6]PFMON!#REF!</definedName>
    <definedName name="__123Graph_F" hidden="1">#N/A</definedName>
    <definedName name="__123Graph_X" hidden="1">[5]FLUJO!$B$7906:$C$7906</definedName>
    <definedName name="__12INT_RESERVES">#REF!</definedName>
    <definedName name="__1r">#REF!</definedName>
    <definedName name="__2Macros_Import_.qbop">[7]!'[Macros Import].qbop'</definedName>
    <definedName name="__3__123Graph_ACPI_ER_LOG" hidden="1">[4]ER!#REF!</definedName>
    <definedName name="__4__123Graph_BCPI_ER_LOG" hidden="1">[4]ER!#REF!</definedName>
    <definedName name="__5__123Graph_BIBA_IBRD" hidden="1">[4]WB!#REF!</definedName>
    <definedName name="__6B.2_B.3">#REF!</definedName>
    <definedName name="__7B.4___5">#REF!</definedName>
    <definedName name="__8CONSOL_B2">#REF!</definedName>
    <definedName name="__9CONSOL_DEPOSITS">'[8]A 11'!#REF!</definedName>
    <definedName name="__AUS1">#N/A</definedName>
    <definedName name="__BOP2">[9]BoP!#REF!</definedName>
    <definedName name="__DEG1">#N/A</definedName>
    <definedName name="__DKR1">#N/A</definedName>
    <definedName name="__ECU1">#N/A</definedName>
    <definedName name="__END94">#REF!</definedName>
    <definedName name="__ESC1">#N/A</definedName>
    <definedName name="__FAL2">#N/A</definedName>
    <definedName name="__FAL3">#N/A</definedName>
    <definedName name="__FAL4">#N/A</definedName>
    <definedName name="__FAL5">#N/A</definedName>
    <definedName name="__FAL6">#N/A</definedName>
    <definedName name="__FAL7">#N/A</definedName>
    <definedName name="__FMK1">#N/A</definedName>
    <definedName name="__IKR1">#N/A</definedName>
    <definedName name="__IRP1">#N/A</definedName>
    <definedName name="__LIT1">#N/A</definedName>
    <definedName name="__MEX1">#N/A</definedName>
    <definedName name="__PTA1">#N/A</definedName>
    <definedName name="__RES2">[9]RES!#REF!</definedName>
    <definedName name="__ROS1">#N/A</definedName>
    <definedName name="__ROS2">#N/A</definedName>
    <definedName name="__ROS3">#N/A</definedName>
    <definedName name="__ROS4">#N/A</definedName>
    <definedName name="__SAR1">#N/A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">#N/A</definedName>
    <definedName name="_10__123Graph_AWB_ADJ_PRJ" hidden="1">[10]WB!$Q$255:$AK$255</definedName>
    <definedName name="_10FA_L">#REF!</definedName>
    <definedName name="_11__123Graph_BCPI_ER_LOG" hidden="1">[10]ER!#REF!</definedName>
    <definedName name="_11GAZ_LIABS">#REF!</definedName>
    <definedName name="_12__123Graph_BIBA_IBRD" hidden="1">[10]WB!#REF!</definedName>
    <definedName name="_12INT_RESERVES">#REF!</definedName>
    <definedName name="_15Macros_Import_.qbop">[7]!'[Macros Import].qbop'</definedName>
    <definedName name="_16__123Graph_BWB_ADJ_PRJ" hidden="1">[10]WB!$Q$257:$AK$257</definedName>
    <definedName name="_1987">#N/A</definedName>
    <definedName name="_1IMPRESION">#REF!</definedName>
    <definedName name="_1Macros_Import_.qbop">#N/A</definedName>
    <definedName name="_1r">#REF!</definedName>
    <definedName name="_2">#N/A</definedName>
    <definedName name="_2__123Graph_ACPI_ER_LOG" hidden="1">[10]ER!#REF!</definedName>
    <definedName name="_20__123Graph_XREALEX_WAGE" hidden="1">[11]PRIVATE!#REF!</definedName>
    <definedName name="_24Macros_Import_.qbop">[12]!'[Macros Import].qbop'</definedName>
    <definedName name="_25__123Graph_ACPI_ER_LOG" hidden="1">[13]ER!#REF!</definedName>
    <definedName name="_26__123Graph_BCPI_ER_LOG" hidden="1">[13]ER!#REF!</definedName>
    <definedName name="_27__123Graph_ACPI_ER_LOG" hidden="1">[4]ER!#REF!</definedName>
    <definedName name="_27__123Graph_BIBA_IBRD" hidden="1">[13]WB!#REF!</definedName>
    <definedName name="_27_0CUADRO_N__4.">[14]monthly!#REF!</definedName>
    <definedName name="_28B.2_B.3">#REF!</definedName>
    <definedName name="_29B.4___5">#REF!</definedName>
    <definedName name="_2IMPRESION">#REF!</definedName>
    <definedName name="_2Macros_Import_.qbop">[15]!'[Macros Import].qbop'</definedName>
    <definedName name="_3">#N/A</definedName>
    <definedName name="_3.__No_club_de_París__Después_del_30_Jun_84">#N/A</definedName>
    <definedName name="_3__123Graph_ACPI_ER_LOG" hidden="1">[4]ER!#REF!</definedName>
    <definedName name="_30CONSOL_B2">#REF!</definedName>
    <definedName name="_31_0GRÁFICO_N_10.2">[14]monthly!#REF!</definedName>
    <definedName name="_31CONSOL_DEPOSITS">'[16]A 11'!#REF!</definedName>
    <definedName name="_32FA_L">#REF!</definedName>
    <definedName name="_33GAZ_LIABS">#REF!</definedName>
    <definedName name="_34INT_RESERVES">#REF!</definedName>
    <definedName name="_39__123Graph_BCPI_ER_LOG" hidden="1">[4]ER!#REF!</definedName>
    <definedName name="_4">#N/A</definedName>
    <definedName name="_4__123Graph_BCPI_ER_LOG" hidden="1">[4]ER!#REF!</definedName>
    <definedName name="_5">#N/A</definedName>
    <definedName name="_5__123Graph_BIBA_IBRD" hidden="1">[4]WB!#REF!</definedName>
    <definedName name="_51__123Graph_BIBA_IBRD" hidden="1">[4]WB!#REF!</definedName>
    <definedName name="_52B.2_B.3">#REF!</definedName>
    <definedName name="_53B.4___5">#REF!</definedName>
    <definedName name="_54CONSOL_B2">#REF!</definedName>
    <definedName name="_6">#N/A</definedName>
    <definedName name="_6__123Graph_AIBA_IBRD" hidden="1">[10]WB!$Q$62:$AK$62</definedName>
    <definedName name="_68CONSOL_DEPOSITS">'[8]A 11'!#REF!</definedName>
    <definedName name="_69FA_L">#REF!</definedName>
    <definedName name="_6B.2_B.3">#REF!</definedName>
    <definedName name="_7">#N/A</definedName>
    <definedName name="_70GAZ_LIABS">#REF!</definedName>
    <definedName name="_71INT_RESERVES">#REF!</definedName>
    <definedName name="_7B.4___5">#REF!</definedName>
    <definedName name="_8">#N/A</definedName>
    <definedName name="_8CONSOL_B2">#REF!</definedName>
    <definedName name="_9CONSOL_DEPOSITS">'[17]A 11'!#REF!</definedName>
    <definedName name="_AUS1">#N/A</definedName>
    <definedName name="_BOP2">[18]BoP!#REF!</definedName>
    <definedName name="_D">#REF!</definedName>
    <definedName name="_DEG1">#N/A</definedName>
    <definedName name="_DKR1">#N/A</definedName>
    <definedName name="_ECU1">#N/A</definedName>
    <definedName name="_END94">#REF!</definedName>
    <definedName name="_ESC1">#N/A</definedName>
    <definedName name="_FAL1">#N/A</definedName>
    <definedName name="_FAL2">#N/A</definedName>
    <definedName name="_FAL3">#N/A</definedName>
    <definedName name="_FAL4">#N/A</definedName>
    <definedName name="_FAL5">#N/A</definedName>
    <definedName name="_FAL6">#N/A</definedName>
    <definedName name="_FAL7">#N/A</definedName>
    <definedName name="_Fill" hidden="1">'[19]shared data'!$A$4:$A$642</definedName>
    <definedName name="_xlnm._FilterDatabase" localSheetId="0" hidden="1">'PROYECTOS REC EXT 2023 US Y RD'!$B$11:$E$61</definedName>
    <definedName name="_FMK1">#N/A</definedName>
    <definedName name="_ftnref1">#REF!</definedName>
    <definedName name="_IKR1">#N/A</definedName>
    <definedName name="_IRP1">#N/A</definedName>
    <definedName name="_Key1" hidden="1">#N/A</definedName>
    <definedName name="_LIT1">#N/A</definedName>
    <definedName name="_MEX1">#N/A</definedName>
    <definedName name="_Order1" hidden="1">255</definedName>
    <definedName name="_Order2" hidden="1">0</definedName>
    <definedName name="_P">#REF!</definedName>
    <definedName name="_Parse_Out" hidden="1">#REF!</definedName>
    <definedName name="_PTA1">#N/A</definedName>
    <definedName name="_Regression_Out" hidden="1">#REF!</definedName>
    <definedName name="_Regression_X" hidden="1">#REF!</definedName>
    <definedName name="_Regression_Y" hidden="1">#REF!</definedName>
    <definedName name="_RES2">[18]RES!#REF!</definedName>
    <definedName name="_ROS1">#N/A</definedName>
    <definedName name="_ROS2">#N/A</definedName>
    <definedName name="_ROS3">#N/A</definedName>
    <definedName name="_ROS4">#N/A</definedName>
    <definedName name="_SAR1">#N/A</definedName>
    <definedName name="_Sort" hidden="1">#N/A</definedName>
    <definedName name="_SUM2">#REF!</definedName>
    <definedName name="_t7">[20]R7!$A$1:$G$31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tAB4">'[19]shared data'!$A$1:$G$71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">[21]!'[Macros Import].qbop'</definedName>
    <definedName name="A_impresión_IM">'[22]ponder a y p '!$A$1:$N$50</definedName>
    <definedName name="AAA">#REF!</definedName>
    <definedName name="AccessDatabase" hidden="1">"\\De2kp-42538\BOLETIN\Claga\CLAGA2000.mdb"</definedName>
    <definedName name="ACTIVATE">#REF!</definedName>
    <definedName name="ACUMULADO">#N/A</definedName>
    <definedName name="ALL">'[1]Imp:DSA output'!$C$9:$R$464</definedName>
    <definedName name="AMORTI">#N/A</definedName>
    <definedName name="ANEXO2">[23]BCP!#REF!</definedName>
    <definedName name="ANEXO3">#N/A</definedName>
    <definedName name="ANEXO4">#N/A</definedName>
    <definedName name="ANEXO5">#N/A</definedName>
    <definedName name="ANEXO6">#N/A</definedName>
    <definedName name="_xlnm.Print_Area">'[24]Table 1'!#REF!</definedName>
    <definedName name="AREACONSTRUCCIO">#REF!</definedName>
    <definedName name="ASAU">#N/A</definedName>
    <definedName name="ASAU1">#N/A</definedName>
    <definedName name="asd">'[25]SPNF Acuerdo Incl. Int.'!asd</definedName>
    <definedName name="ASO">#REF!</definedName>
    <definedName name="atrade">[7]!atrade</definedName>
    <definedName name="AUS">#N/A</definedName>
    <definedName name="AVISO">#N/A</definedName>
    <definedName name="B">#N/A</definedName>
    <definedName name="BAL">#REF!</definedName>
    <definedName name="BANCOS">#N/A</definedName>
    <definedName name="_xlnm.Database">#REF!</definedName>
    <definedName name="Batumi_debt">#REF!</definedName>
    <definedName name="bb">#N/A</definedName>
    <definedName name="BBB">#REF!</definedName>
    <definedName name="bc" hidden="1">'[2]Crédito SPNF (fiscal)'!#REF!</definedName>
    <definedName name="BCA">#N/A</definedName>
    <definedName name="BCA_GDP">#N/A</definedName>
    <definedName name="BCA_NGDP">#REF!</definedName>
    <definedName name="BCH">#REF!</definedName>
    <definedName name="BCH_10G">#REF!</definedName>
    <definedName name="BCH_10R">#REF!</definedName>
    <definedName name="Bcos_Com_20G">#REF!</definedName>
    <definedName name="Bcos_Com20R">#REF!</definedName>
    <definedName name="BCRD15" hidden="1">'[2]Crédito SPNF (fiscal)'!#REF!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[26]!BFLD_DF</definedName>
    <definedName name="BFLD_DF1">#N/A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[27]Q6!$E$28:$AH$28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LETIN">[23]BCP!#REF!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S">#N/A</definedName>
    <definedName name="BS1A">#N/A</definedName>
    <definedName name="BTR">#REF!</definedName>
    <definedName name="BTRG">#REF!</definedName>
    <definedName name="Button_13">"CLAGA2000_Consolidado_2001_List"</definedName>
    <definedName name="BX">#REF!</definedName>
    <definedName name="BXG">[27]Q6!$E$26:$AH$26</definedName>
    <definedName name="BXS">#REF!</definedName>
    <definedName name="C.2">#REF!</definedName>
    <definedName name="C_">#N/A</definedName>
    <definedName name="CAD">#N/A</definedName>
    <definedName name="calcNGS_NGDP">#N/A</definedName>
    <definedName name="CAMARON">#REF!</definedName>
    <definedName name="CCC">#REF!</definedName>
    <definedName name="CD">#N/A</definedName>
    <definedName name="CD1A">#N/A</definedName>
    <definedName name="CEMENTO">#REF!</definedName>
    <definedName name="CHF">#N/A</definedName>
    <definedName name="CHK5.1">#REF!</definedName>
    <definedName name="cirr">#REF!</definedName>
    <definedName name="CLUB91">#N/A</definedName>
    <definedName name="CMD">[23]BCP!#REF!</definedName>
    <definedName name="CN">#N/A</definedName>
    <definedName name="CN1A">#N/A</definedName>
    <definedName name="COM">#REF!</definedName>
    <definedName name="CONSOL">#REF!</definedName>
    <definedName name="CONSOLC2">#REF!</definedName>
    <definedName name="copystart">#REF!</definedName>
    <definedName name="Copytodebt">'[1]in-out'!#REF!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CREDITOBCH">#REF!</definedName>
    <definedName name="CREDITORSB">#REF!</definedName>
    <definedName name="CRUZ">#N/A</definedName>
    <definedName name="CRUZ1">#N/A</definedName>
    <definedName name="CS">#N/A</definedName>
    <definedName name="CS1A">#N/A</definedName>
    <definedName name="CUENTASMON">[23]BCP!#REF!</definedName>
    <definedName name="CYEAR2021">[28]Coal!$B$583:$J$583</definedName>
    <definedName name="CYEAR2022">[28]Coal!$K$583:$V$583</definedName>
    <definedName name="CYEAR2023">[28]Coal!$W$583:$AH$583</definedName>
    <definedName name="CYEAR2024">[28]Coal!$AI$583:$AT$583</definedName>
    <definedName name="CYEAR2025">[28]Coal!$AU$583:$AX$583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e">#REF!</definedName>
    <definedName name="dates">'[19]shared data'!$S$8:$S$155</definedName>
    <definedName name="DATES_A">'[19]shared data'!$D$2:$AC$2</definedName>
    <definedName name="Dates1">#REF!</definedName>
    <definedName name="DB">#REF!</definedName>
    <definedName name="DBproj">#N/A</definedName>
    <definedName name="DDD">#N/A</definedName>
    <definedName name="DEBRIEF">#REF!</definedName>
    <definedName name="DEBT">#REF!</definedName>
    <definedName name="DEFL">#REF!</definedName>
    <definedName name="DEG">#N/A</definedName>
    <definedName name="DEMEURO">#N/A</definedName>
    <definedName name="DES">#REF!</definedName>
    <definedName name="DG">#REF!</definedName>
    <definedName name="DG_S">#REF!</definedName>
    <definedName name="DGproj">#N/A</definedName>
    <definedName name="Discount_IDA">[29]NPV!$B$28</definedName>
    <definedName name="Discount_NC">[29]NPV!#REF!</definedName>
    <definedName name="DiscountRate">#REF!</definedName>
    <definedName name="DIVISOR">#N/A</definedName>
    <definedName name="DIVISOR1">#N/A</definedName>
    <definedName name="DKK">#N/A</definedName>
    <definedName name="DKR">#N/A</definedName>
    <definedName name="DM">#N/A</definedName>
    <definedName name="DM1A">#N/A</definedName>
    <definedName name="DO">#REF!</definedName>
    <definedName name="Dproj">#N/A</definedName>
    <definedName name="DR">#N/A</definedName>
    <definedName name="DR1A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Y">#N/A</definedName>
    <definedName name="DY1A">#N/A</definedName>
    <definedName name="EBRD">#REF!</definedName>
    <definedName name="ECU">#N/A</definedName>
    <definedName name="EDNA">#N/A</definedName>
    <definedName name="EMISION">[23]BCP!#REF!</definedName>
    <definedName name="empty">#REF!</definedName>
    <definedName name="ENDA">#N/A</definedName>
    <definedName name="ESAF_QUAR_GDP">#REF!</definedName>
    <definedName name="esafr">#REF!</definedName>
    <definedName name="ESC">#N/A</definedName>
    <definedName name="EURO">#N/A</definedName>
    <definedName name="EURO1">#N/A</definedName>
    <definedName name="ExitWRS">[30]Main!$AB$25</definedName>
    <definedName name="FAL">#N/A</definedName>
    <definedName name="FB">#N/A</definedName>
    <definedName name="FB1A">#N/A</definedName>
    <definedName name="FF">#N/A</definedName>
    <definedName name="FF1A">#N/A</definedName>
    <definedName name="FFNN">#REF!</definedName>
    <definedName name="Fisc">#REF!</definedName>
    <definedName name="FMI">[23]BCP!#REF!</definedName>
    <definedName name="FMK">#N/A</definedName>
    <definedName name="FORMATO">#N/A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FRFEURO">#N/A</definedName>
    <definedName name="FS">#N/A</definedName>
    <definedName name="FS1A">#N/A</definedName>
    <definedName name="FT">#N/A</definedName>
    <definedName name="FT1A">#N/A</definedName>
    <definedName name="FUENTE">#REF!</definedName>
    <definedName name="fuente1">#REF!</definedName>
    <definedName name="Fuent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>#REF!</definedName>
    <definedName name="GBP">#N/A</definedName>
    <definedName name="GCB_NGDP">#N/A</definedName>
    <definedName name="GDP">'[31]Empresas Publicas detalle'!#REF!</definedName>
    <definedName name="GGB_NGDP">#N/A</definedName>
    <definedName name="GL_Z">#REF!</definedName>
    <definedName name="GOB">#N/A</definedName>
    <definedName name="Grace_IDA">[29]NPV!$B$25</definedName>
    <definedName name="Grace_NC">[29]NPV!#REF!</definedName>
    <definedName name="GUIL">#N/A</definedName>
    <definedName name="GUIL1">#N/A</definedName>
    <definedName name="GYEAR2021">[28]Gold!$B$583:$J$583</definedName>
    <definedName name="GYEAR2022">[28]Gold!$K$583:$U$583</definedName>
    <definedName name="HEADING">#REF!</definedName>
    <definedName name="Heading39">'[19]shared data'!$A$1:$G$5</definedName>
    <definedName name="hhh">#N/A</definedName>
    <definedName name="HTML_CodePage" hidden="1">1252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"25/04/00"</definedName>
    <definedName name="HTML_LineAfter" hidden="1">FALSE</definedName>
    <definedName name="HTML_LineBefore" hidden="1">FALSE</definedName>
    <definedName name="HTML_Name" hidden="1">"Jimmy Irias"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IDAr">#REF!</definedName>
    <definedName name="IDB">#N/A</definedName>
    <definedName name="IFSASSETS">#REF!</definedName>
    <definedName name="IFSLIABS">#REF!</definedName>
    <definedName name="IKR">#N/A</definedName>
    <definedName name="IM">#REF!</definedName>
    <definedName name="IMF">#REF!</definedName>
    <definedName name="INDICEPRODUCCIO">#REF!</definedName>
    <definedName name="INFOGER">[23]BCP!#REF!</definedName>
    <definedName name="INGRESOS">#REF!</definedName>
    <definedName name="INPUT_2">[9]Input!#REF!</definedName>
    <definedName name="INPUT_4">[9]Input!#REF!</definedName>
    <definedName name="INTERES">#N/A</definedName>
    <definedName name="Interest_IDA">[29]NPV!$B$27</definedName>
    <definedName name="Interest_NC">[29]NPV!#REF!</definedName>
    <definedName name="InterestRate">#REF!</definedName>
    <definedName name="IPC">[32]ipc!#REF!</definedName>
    <definedName name="IRLS">#N/A</definedName>
    <definedName name="IRLS1">#N/A</definedName>
    <definedName name="IRP">#N/A</definedName>
    <definedName name="JA">#N/A</definedName>
    <definedName name="JJ">#N/A</definedName>
    <definedName name="JPY">#N/A</definedName>
    <definedName name="KD">#N/A</definedName>
    <definedName name="KD1A">#N/A</definedName>
    <definedName name="LD">#N/A</definedName>
    <definedName name="LD1A">#N/A</definedName>
    <definedName name="LE">#N/A</definedName>
    <definedName name="LE1A">#N/A</definedName>
    <definedName name="LINES">#REF!</definedName>
    <definedName name="LIT">#N/A</definedName>
    <definedName name="LITEURO">#N/A</definedName>
    <definedName name="LP">#N/A</definedName>
    <definedName name="LP1A">#N/A</definedName>
    <definedName name="LTcirr">#REF!</definedName>
    <definedName name="LTr">#REF!</definedName>
    <definedName name="LUR">#N/A</definedName>
    <definedName name="LUXF">#N/A</definedName>
    <definedName name="LUXF1">#N/A</definedName>
    <definedName name="MACRO">#REF!</definedName>
    <definedName name="MACRO_ASSUMP_2006">#REF!</definedName>
    <definedName name="MALAX">#N/A</definedName>
    <definedName name="MALAX1">#N/A</definedName>
    <definedName name="Maturity_IDA">[29]NPV!$B$26</definedName>
    <definedName name="Maturity_NC">[29]NPV!#REF!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EX">#N/A</definedName>
    <definedName name="mflowsa">[7]!mflowsa</definedName>
    <definedName name="mflowsq">[7]!mflowsq</definedName>
    <definedName name="MIDDLE">#REF!</definedName>
    <definedName name="MISC4">[9]OUTPUT!#REF!</definedName>
    <definedName name="MN">[23]BCP!#REF!</definedName>
    <definedName name="MNP">[23]BCP!#REF!</definedName>
    <definedName name="MPETROLEO">#REF!</definedName>
    <definedName name="mstocksa">[7]!mstocksa</definedName>
    <definedName name="mstocksq">[7]!mstocksq</definedName>
    <definedName name="n">#REF!</definedName>
    <definedName name="names">'[19]shared data'!$B$7:$O$7</definedName>
    <definedName name="NAMES_A">'[19]shared data'!$B$5:$B$223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BlankRow">[33]QEDS!$11:$11</definedName>
    <definedName name="nmColumnHeader">[33]QEDS!$2:$2</definedName>
    <definedName name="nmData">[33]QEDS!$B$3:$F$9</definedName>
    <definedName name="NMG_RG">#N/A</definedName>
    <definedName name="nmIndexTable">[33]QEDS!$13:$13</definedName>
    <definedName name="nmReportFooter">[33]QEDS!$10:$10</definedName>
    <definedName name="nmReportHeader">[33]QEDS!$1:$1</definedName>
    <definedName name="nmRowHeader">[33]QEDS!$A$3:$A$9</definedName>
    <definedName name="nmScale">[33]QEDS!$12:$12</definedName>
    <definedName name="NNN">#REF!</definedName>
    <definedName name="no" hidden="1">'[2]Crédito SPNF (fiscal)'!#REF!</definedName>
    <definedName name="NOCLUB">#N/A</definedName>
    <definedName name="NOK">#N/A</definedName>
    <definedName name="nombrenuevo">#N/A</definedName>
    <definedName name="NOTA_EXPLICATIV">#REF!</definedName>
    <definedName name="Notes">[34]UPLOAD!#REF!</definedName>
    <definedName name="NOTITLES">#REF!</definedName>
    <definedName name="NTDD_RG">[26]!NTDD_RG</definedName>
    <definedName name="NX">#N/A</definedName>
    <definedName name="NX_R">#N/A</definedName>
    <definedName name="NXG_RG">#N/A</definedName>
    <definedName name="NYEAR2021">[28]Nickel!$B$583:$J$583</definedName>
    <definedName name="NYEAR2022">[28]Nickel!$K$583:$V$583</definedName>
    <definedName name="NYEAR2023">[28]Nickel!$W$583:$AH$583</definedName>
    <definedName name="NYEAR2024">[28]Nickel!$AI$583:$AT$583</definedName>
    <definedName name="NYEAR2025">[28]Nickel!$AU$583:$BF$583</definedName>
    <definedName name="OCTUBRE">#N/A</definedName>
    <definedName name="OECD_Table">#REF!</definedName>
    <definedName name="OnShow">'[25]SPNF Acuerdo Incl. Int.'!OnShow</definedName>
    <definedName name="Otr_Inst_Banc_40G">#REF!</definedName>
    <definedName name="Pan_Bancario_50G">#REF!</definedName>
    <definedName name="Pan_Monet_30G">#REF!</definedName>
    <definedName name="Path_Data">'[19]shared data'!$B$8</definedName>
    <definedName name="Path_System">'[19]shared data'!$B$7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">#REF!</definedName>
    <definedName name="PFP">#REF!</definedName>
    <definedName name="pfp_table1">#REF!</definedName>
    <definedName name="PK">#REF!</definedName>
    <definedName name="PLATA">#REF!</definedName>
    <definedName name="POLLO">#REF!</definedName>
    <definedName name="POTENCIAL">#N/A</definedName>
    <definedName name="PP">#N/A</definedName>
    <definedName name="PPPWGT">#N/A</definedName>
    <definedName name="PRECIOCIFBANANO">#REF!</definedName>
    <definedName name="PRICE">#REF!</definedName>
    <definedName name="PRICETAB">#REF!</definedName>
    <definedName name="Print_Area_MI">#N/A</definedName>
    <definedName name="PRINTMACRO">#REF!</definedName>
    <definedName name="PrintThis_Links">[30]Links!$A$1:$F$33</definedName>
    <definedName name="PRIV0">#REF!</definedName>
    <definedName name="PRIV00">#REF!</definedName>
    <definedName name="PRIV1">#REF!</definedName>
    <definedName name="PRIV11">#REF!</definedName>
    <definedName name="PRIV2">#REF!</definedName>
    <definedName name="PRIV22">#REF!</definedName>
    <definedName name="PRIV3">#REF!</definedName>
    <definedName name="PRIV33">#REF!</definedName>
    <definedName name="PRMONTH">#REF!</definedName>
    <definedName name="prn">[29]FSUOUT!$B$2:$V$32</definedName>
    <definedName name="Prog1998">'[35]2003'!#REF!</definedName>
    <definedName name="PRYEAR">#REF!</definedName>
    <definedName name="PTA">#N/A</definedName>
    <definedName name="PTAEURO">#N/A</definedName>
    <definedName name="PUBL00">#REF!</definedName>
    <definedName name="PUBL11">#REF!</definedName>
    <definedName name="PUBL2">#REF!</definedName>
    <definedName name="PUBL22">#REF!</definedName>
    <definedName name="PUBL33">#REF!</definedName>
    <definedName name="PUBL5">#REF!</definedName>
    <definedName name="PUBL55">#REF!</definedName>
    <definedName name="PUBL6">#REF!</definedName>
    <definedName name="PUBL66">#REF!</definedName>
    <definedName name="Q_5">#REF!</definedName>
    <definedName name="Q_6">#REF!</definedName>
    <definedName name="Q_7">#REF!</definedName>
    <definedName name="QFISCAL">'[36]Quarterly Raw Data'!#REF!</definedName>
    <definedName name="qqq" hidden="1">{#N/A,#N/A,FALSE,"EXTRABUDGT"}</definedName>
    <definedName name="QTAB7">'[36]Quarterly MacroFlow'!#REF!</definedName>
    <definedName name="QTAB7A">'[36]Quarterly MacroFlow'!#REF!</definedName>
    <definedName name="R_">#N/A</definedName>
    <definedName name="RA">#N/A</definedName>
    <definedName name="RD">#N/A</definedName>
    <definedName name="RD1A">#N/A</definedName>
    <definedName name="RE">#N/A</definedName>
    <definedName name="red">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ESERVAS">#REF!</definedName>
    <definedName name="RESUMEN">#REF!</definedName>
    <definedName name="RESUMEN2">#N/A</definedName>
    <definedName name="RESUMEN3">#N/A</definedName>
    <definedName name="RESUMEN4">#N/A</definedName>
    <definedName name="RESUMEN5">#N/A</definedName>
    <definedName name="right">#REF!</definedName>
    <definedName name="RIN">#REF!</definedName>
    <definedName name="rindex">#REF!</definedName>
    <definedName name="rngErrorSort">[30]ErrCheck!$A$4</definedName>
    <definedName name="rngLastSave">[30]Main!$G$19</definedName>
    <definedName name="rngLastSent">[30]Main!$G$18</definedName>
    <definedName name="rngLastUpdate">[30]Links!$D$2</definedName>
    <definedName name="rngNeedsUpdate">[30]Links!$E$2</definedName>
    <definedName name="rngQuestChecked">[30]ErrCheck!$A$3</definedName>
    <definedName name="ROS">#N/A</definedName>
    <definedName name="Rows_Table">#REF!</definedName>
    <definedName name="RR">#N/A</definedName>
    <definedName name="RS">#N/A</definedName>
    <definedName name="RS1A">#N/A</definedName>
    <definedName name="RSB">#REF!</definedName>
    <definedName name="RSB_AHAP_40R">#REF!</definedName>
    <definedName name="RSB_Bcos_Des_40R">#REF!</definedName>
    <definedName name="RSB_SOCFIN_40R">#REF!</definedName>
    <definedName name="RUIZ">#N/A</definedName>
    <definedName name="S_">#N/A</definedName>
    <definedName name="S_1A">#N/A</definedName>
    <definedName name="SA_Tab">#REF!</definedName>
    <definedName name="SAR">#N/A</definedName>
    <definedName name="SCHILL">#N/A</definedName>
    <definedName name="SCHILL1">#N/A</definedName>
    <definedName name="sds_gdp_exp_lari">#REF!</definedName>
    <definedName name="sds_gdp_origin">#REF!</definedName>
    <definedName name="sds_gpd_exp_gdp">#REF!</definedName>
    <definedName name="SEK">#N/A</definedName>
    <definedName name="sencount" hidden="1">2</definedName>
    <definedName name="SING">#N/A</definedName>
    <definedName name="SING1">#N/A</definedName>
    <definedName name="SPN">#N/A</definedName>
    <definedName name="spnf">'[25]SPNF Acuerdo Incl. Int.'!spnf</definedName>
    <definedName name="START">#REF!</definedName>
    <definedName name="STFQTAB">#REF!</definedName>
    <definedName name="STOP">#REF!</definedName>
    <definedName name="SUM">[4]BoP!$E$313:$BE$365</definedName>
    <definedName name="SUPLI">#N/A</definedName>
    <definedName name="SUPLIDORES">#N/A</definedName>
    <definedName name="Tab25a">#REF!</definedName>
    <definedName name="Tab25b">#REF!</definedName>
    <definedName name="Table__47">[37]RED47!$A$1:$I$53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8">'[19]shared data'!$A$1:$E$32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ASA">#N/A</definedName>
    <definedName name="TASAS">#N/A</definedName>
    <definedName name="Tasas_Interes_06R">[38]A!$A$1:$T$54</definedName>
    <definedName name="tblChecks">[30]ErrCheck!$A$3:$E$5</definedName>
    <definedName name="tblLinks">[30]Links!$A$4:$F$33</definedName>
    <definedName name="tc">#VALUE!</definedName>
    <definedName name="TD">#N/A</definedName>
    <definedName name="TD1A">#N/A</definedName>
    <definedName name="TELAS">#REF!</definedName>
    <definedName name="Template_Table">#REF!</definedName>
    <definedName name="TIPOCAMBIO">#REF!</definedName>
    <definedName name="TITLES">#REF!</definedName>
    <definedName name="_xlnm.Print_Titles">#REF!,#REF!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[27]Q5!$E$23:$AH$23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[39]BCC!$A$1:$N$821,[39]BCC!$A$822:$N$1624</definedName>
    <definedName name="TOTAL">#N/A</definedName>
    <definedName name="Trade">#REF!</definedName>
    <definedName name="TRADE3">[9]Trade!#REF!</definedName>
    <definedName name="TRIGO">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AED">#N/A</definedName>
    <definedName name="UAED1">#N/A</definedName>
    <definedName name="UC">#N/A</definedName>
    <definedName name="UC1A">#N/A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ENEZU">#N/A</definedName>
    <definedName name="VIAAEREA">#REF!</definedName>
    <definedName name="VTITLES">#REF!</definedName>
    <definedName name="wage_govt_sector">#REF!</definedName>
    <definedName name="WAPR">#REF!</definedName>
    <definedName name="WEO">#REF!</definedName>
    <definedName name="will">'[25]SPNF Acuerdo Incl. Int.'!will</definedName>
    <definedName name="WPCP33_D">#REF!</definedName>
    <definedName name="WPCP33pch">#REF!</definedName>
    <definedName name="wrn.BANKS." hidden="1">{#N/A,#N/A,FALSE,"BANKS"}</definedName>
    <definedName name="wrn.BOP." hidden="1">{#N/A,#N/A,FALSE,"BOP"}</definedName>
    <definedName name="wrn.BOP_MIDTERM." hidden="1">{"BOP_TAB",#N/A,FALSE,"N";"MIDTERM_TAB",#N/A,FALSE,"O"}</definedName>
    <definedName name="wrn.CREDIT." hidden="1">{#N/A,#N/A,FALSE,"CREDIT"}</definedName>
    <definedName name="wrn.DEBTSVC." hidden="1">{#N/A,#N/A,FALSE,"DEBTSVC"}</definedName>
    <definedName name="wrn.DEPO." hidden="1">{#N/A,#N/A,FALSE,"DEPO"}</definedName>
    <definedName name="wrn.EXCISE." hidden="1">{#N/A,#N/A,FALSE,"EXCISE"}</definedName>
    <definedName name="wrn.EXRATE." hidden="1">{#N/A,#N/A,FALSE,"EXRATE"}</definedName>
    <definedName name="wrn.EXTDEBT." hidden="1">{#N/A,#N/A,FALSE,"EXTDEBT"}</definedName>
    <definedName name="wrn.EXTRABUDGT." hidden="1">{#N/A,#N/A,FALSE,"EXTRABUDGT"}</definedName>
    <definedName name="wrn.EXTRABUDGT2." hidden="1">{#N/A,#N/A,FALSE,"EXTRABUDGT2"}</definedName>
    <definedName name="wrn.GDP." hidden="1">{#N/A,#N/A,FALSE,"GDP_ORIGIN";#N/A,#N/A,FALSE,"EMP_POP"}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INCOMETX.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MS." hidden="1">{#N/A,#N/A,FALSE,"MS"}</definedName>
    <definedName name="wrn.NBG." hidden="1">{#N/A,#N/A,FALSE,"NBG"}</definedName>
    <definedName name="wrn.Output._.tables.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ENSION." hidden="1">{#N/A,#N/A,FALSE,"PENSION"}</definedName>
    <definedName name="wrn.PRUDENT." hidden="1">{#N/A,#N/A,FALSE,"PRUDENT"}</definedName>
    <definedName name="wrn.PUBLEXP." hidden="1">{#N/A,#N/A,FALSE,"PUBLEXP"}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hidden="1">{#N/A,#N/A,FALSE,"REVSHARE"}</definedName>
    <definedName name="wrn.STATE." hidden="1">{#N/A,#N/A,FALSE,"STATE"}</definedName>
    <definedName name="wrn.TAXARREARS." hidden="1">{#N/A,#N/A,FALSE,"TAXARREARS"}</definedName>
    <definedName name="wrn.TAXPAYRS." hidden="1">{#N/A,#N/A,FALSE,"TAXPAYRS"}</definedName>
    <definedName name="wrn.TRADE." hidden="1">{#N/A,#N/A,FALSE,"TRADE"}</definedName>
    <definedName name="wrn.TRANSPORT." hidden="1">{#N/A,#N/A,FALSE,"TRANPORT"}</definedName>
    <definedName name="wrn.UNEMPL." hidden="1">{#N/A,#N/A,FALSE,"EMP_POP";#N/A,#N/A,FALSE,"UNEMPL"}</definedName>
    <definedName name="wrn.WAGES." hidden="1">{#N/A,#N/A,FALSE,"WAGES"}</definedName>
    <definedName name="wrn.WEO." hidden="1">{"WEO",#N/A,FALSE,"T"}</definedName>
    <definedName name="XBANANO">#REF!</definedName>
    <definedName name="XCAFE">#REF!</definedName>
    <definedName name="XGS">#REF!</definedName>
    <definedName name="XMENSUALES">#REF!</definedName>
    <definedName name="xxWRS_1">'[19]shared data'!$A$1:$A$77</definedName>
    <definedName name="xxWRS_2">#REF!</definedName>
    <definedName name="xxWRS_3">#REF!</definedName>
    <definedName name="xxWRS_4">[29]Q5!$A$1:$A$104</definedName>
    <definedName name="xxWRS_5">[29]Q6!$A$1:$A$160</definedName>
    <definedName name="xxWRS_6">[29]Q7!$A$1:$A$59</definedName>
    <definedName name="xxWRS_7">[29]Q5!$A$1:$A$109</definedName>
    <definedName name="xxWRS_8">[29]Q6!$A$1:$A$162</definedName>
    <definedName name="xxWRS_9">[29]Q7!$A$1:$A$61</definedName>
    <definedName name="XXX">#REF!</definedName>
    <definedName name="XXX1">#REF!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YY">#N/A</definedName>
    <definedName name="YY1A">#N/A</definedName>
    <definedName name="Z">[1]Imp!#REF!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8" i="1" l="1"/>
  <c r="D58" i="1"/>
  <c r="I57" i="1"/>
  <c r="E57" i="1"/>
  <c r="D57" i="1"/>
  <c r="E56" i="1"/>
  <c r="D56" i="1"/>
  <c r="E54" i="1"/>
  <c r="E48" i="1"/>
  <c r="E45" i="1"/>
  <c r="D45" i="1"/>
  <c r="E42" i="1"/>
  <c r="D42" i="1"/>
  <c r="I38" i="1"/>
  <c r="E34" i="1"/>
  <c r="D34" i="1"/>
  <c r="I33" i="1"/>
  <c r="E33" i="1"/>
  <c r="E32" i="1"/>
  <c r="D32" i="1"/>
  <c r="I25" i="1"/>
  <c r="I24" i="1"/>
  <c r="E17" i="1"/>
  <c r="D17" i="1"/>
  <c r="E16" i="1"/>
  <c r="E12" i="1"/>
  <c r="D12" i="1"/>
  <c r="I48" i="1" l="1"/>
  <c r="I47" i="1" s="1"/>
  <c r="I56" i="1"/>
  <c r="I17" i="1"/>
  <c r="I36" i="1"/>
  <c r="I23" i="1"/>
  <c r="I42" i="1"/>
  <c r="I41" i="1" s="1"/>
  <c r="I46" i="1"/>
  <c r="I34" i="1"/>
  <c r="I35" i="1"/>
  <c r="I16" i="1"/>
  <c r="I15" i="1" s="1"/>
  <c r="I29" i="1"/>
  <c r="I58" i="1"/>
  <c r="I22" i="1"/>
  <c r="I37" i="1"/>
  <c r="I45" i="1"/>
  <c r="I44" i="1" s="1"/>
  <c r="I12" i="1"/>
  <c r="I11" i="1" s="1"/>
  <c r="I28" i="1"/>
  <c r="I27" i="1" s="1"/>
  <c r="I54" i="1"/>
  <c r="I53" i="1" s="1"/>
  <c r="I32" i="1"/>
  <c r="I21" i="1" l="1"/>
  <c r="I31" i="1"/>
  <c r="I55" i="1"/>
</calcChain>
</file>

<file path=xl/sharedStrings.xml><?xml version="1.0" encoding="utf-8"?>
<sst xmlns="http://schemas.openxmlformats.org/spreadsheetml/2006/main" count="150" uniqueCount="120">
  <si>
    <t>MINISTERIO DE HACIENDA</t>
  </si>
  <si>
    <t>DIRECCION GENERAL DE CREDITO PUBLICO</t>
  </si>
  <si>
    <t>PROGRAMACION DE DESEMBOLSOS PROYECTOS DE INVERSION CON RECURSOS EXTERNOS 2023</t>
  </si>
  <si>
    <t>SIGADE</t>
  </si>
  <si>
    <t xml:space="preserve">PROYECTOS DE INVERSION </t>
  </si>
  <si>
    <t>UNIDAD EJECUTORA</t>
  </si>
  <si>
    <t>ACREEDOR</t>
  </si>
  <si>
    <t>TOTAL DESEMBOLSOS ESTIMADOS US$</t>
  </si>
  <si>
    <t>TOTAL DESEMBOLSOS ESTIMADOS RD$</t>
  </si>
  <si>
    <t>Total Estimado 31 Dic 2023</t>
  </si>
  <si>
    <t>0201 - PRESIDENCIA DE LA REPUBLICA</t>
  </si>
  <si>
    <t>2018-21-0006</t>
  </si>
  <si>
    <t>Ciudad Mujer - OCI</t>
  </si>
  <si>
    <t>CPHP-0004</t>
  </si>
  <si>
    <t>Proyecto de Apoyo a la Consolidación de un Sistema de Protección Social Inclusivo en República Dominicana</t>
  </si>
  <si>
    <t>SUPERATE</t>
  </si>
  <si>
    <t>BID</t>
  </si>
  <si>
    <t>CPHP-0007</t>
  </si>
  <si>
    <t xml:space="preserve">Programa de Apoyo a la Agenda de Transparencia e Integridad en Rep. Dom. </t>
  </si>
  <si>
    <t>CGRD</t>
  </si>
  <si>
    <t>0205 - MINISTERIO DE HACIENDA</t>
  </si>
  <si>
    <t>2018-21-0002</t>
  </si>
  <si>
    <t>Mejora de la Eficacia de la Adm. Tributaria y del Control del Gasto Público</t>
  </si>
  <si>
    <t>MH</t>
  </si>
  <si>
    <t>CPHP-0006</t>
  </si>
  <si>
    <t>0206 - MINISTERIO DE EDUCACIÓN</t>
  </si>
  <si>
    <t>2021-21-0002</t>
  </si>
  <si>
    <t>Proyecto de Formación Técnico Profesional</t>
  </si>
  <si>
    <t>MINERD</t>
  </si>
  <si>
    <t>0207 - MINISTERIO DE SALUD PÚBLICA Y ASISTENCIA SOCIAL</t>
  </si>
  <si>
    <t>2021-21-0007</t>
  </si>
  <si>
    <t xml:space="preserve">Proyecto Mejoramiento Agua Potable Moca y Gaspar Hernández </t>
  </si>
  <si>
    <t>INAPA</t>
  </si>
  <si>
    <t>BIRF</t>
  </si>
  <si>
    <t>2021-22-0004</t>
  </si>
  <si>
    <t>Proyecto Cañada de Guajimía</t>
  </si>
  <si>
    <t>CAASD</t>
  </si>
  <si>
    <t>JP MORGAN</t>
  </si>
  <si>
    <t>2021-21-0006</t>
  </si>
  <si>
    <t xml:space="preserve"> Ampliación Acueducto Oriental, Barrera de Salinidad</t>
  </si>
  <si>
    <t>CAF</t>
  </si>
  <si>
    <t>0209 - MINISTERIO DE TRABAJO</t>
  </si>
  <si>
    <t>CPHP-0014</t>
  </si>
  <si>
    <t>Programa Sistema Flexible de Empleo (RD - TRABAJA)</t>
  </si>
  <si>
    <t>MT</t>
  </si>
  <si>
    <t>0210 - MINISTERIO DE AGRICULTURA</t>
  </si>
  <si>
    <t>2021-22-0001</t>
  </si>
  <si>
    <t>Gestión de la parte Alta y Media de la Cuenca del Río Yaque Del Norte en la Vertiente
Norte de la Cordillera Central - Plan Sierra III</t>
  </si>
  <si>
    <t>PLAN SIERRA</t>
  </si>
  <si>
    <t>AFD</t>
  </si>
  <si>
    <t>2021-21-0003</t>
  </si>
  <si>
    <t>Modernización y el Desarrollo de la Sanidad e Inocuidad Agroalimentaria III</t>
  </si>
  <si>
    <t>MA</t>
  </si>
  <si>
    <t>CPHP-0015</t>
  </si>
  <si>
    <t>Plan de apoyo y Financiamiento al Pequeño y Mediano Productor</t>
  </si>
  <si>
    <t>BCIE</t>
  </si>
  <si>
    <t>0211 - MINISTERIO DE OBRAS PUBLICAS Y COMUNICACIONES</t>
  </si>
  <si>
    <t>2019-21-0005</t>
  </si>
  <si>
    <t>Proyecto de Mejoramiento de Obras Públicas para Red. Riesgo Desastres</t>
  </si>
  <si>
    <t>2018-21-0007</t>
  </si>
  <si>
    <t>Programa de Desarrollo Agroforestal Sostenible</t>
  </si>
  <si>
    <t>MOPC</t>
  </si>
  <si>
    <t>2019-22-0001</t>
  </si>
  <si>
    <t>Ampliación Metro de Santo Domingo - $100M</t>
  </si>
  <si>
    <t>2021-22-0002</t>
  </si>
  <si>
    <t>Ampliación Metro de Santo Domingo - $50M</t>
  </si>
  <si>
    <t>OPRET</t>
  </si>
  <si>
    <t>2022-22-0002</t>
  </si>
  <si>
    <t>Ampliación Metro de Santo Domingo  US$ 110 MM</t>
  </si>
  <si>
    <t>2021-21-0004</t>
  </si>
  <si>
    <t xml:space="preserve">Ampliación y Rehabilitación Puerto de Manzanillo, Fase I </t>
  </si>
  <si>
    <t>2021-21-0008</t>
  </si>
  <si>
    <t>Programa de Transformación Digital en la República Dominicana</t>
  </si>
  <si>
    <t>INDOTEL</t>
  </si>
  <si>
    <t>CPHP-0008</t>
  </si>
  <si>
    <t xml:space="preserve">Ampliación linea 2C del Metro de Santo Domingo  </t>
  </si>
  <si>
    <t>CPHP-0010</t>
  </si>
  <si>
    <t xml:space="preserve">Proyecto de Mejoramiento de la Infraestructura Vial </t>
  </si>
  <si>
    <t>0213 - MINISTERIO DE TURISMO</t>
  </si>
  <si>
    <t>2019-21-0003</t>
  </si>
  <si>
    <t>Proyecto de Desarrollo Turistico Integral de la Ciudad Colonial, Fase II</t>
  </si>
  <si>
    <t>CPHP-0017</t>
  </si>
  <si>
    <t>Proyecto de Gestión Costera Sostenible</t>
  </si>
  <si>
    <t>MITUR</t>
  </si>
  <si>
    <t>0218 - MINISTERIO DE MEDIO AMBIENTE Y RECURSOS NATURALES</t>
  </si>
  <si>
    <t>2018-21-0003</t>
  </si>
  <si>
    <t>Proy. Múltiple Monte Grande</t>
  </si>
  <si>
    <t>2021-21-0005</t>
  </si>
  <si>
    <t xml:space="preserve">Proyecto de Agricultura Resiliente y Gestión Integrada de Recursos Hídricos en Cuencas Hidrográficas Yaque del Norte y Ozama-Isabela en República Dominicana </t>
  </si>
  <si>
    <t>INDRHI</t>
  </si>
  <si>
    <t>0220 - MINISTERIO DE ECONOMIA, PLANIFICACION Y DESARROLLO</t>
  </si>
  <si>
    <t>2019-21-0001</t>
  </si>
  <si>
    <t>Proyecto de Inclusión Productiva y Resiliciencia de Familias Rurales Pobres, Pro-Rural Inclusivo</t>
  </si>
  <si>
    <t>MEPYD</t>
  </si>
  <si>
    <t>CPHP-0011</t>
  </si>
  <si>
    <t xml:space="preserve">Proyecto de Apoyo al Desarrollo Económico Rural de la Juventud (Pro-Rural Joven) </t>
  </si>
  <si>
    <t>FIDA</t>
  </si>
  <si>
    <t>0221 - MINISTERIO DE ADMINISTRACION PUBLICA</t>
  </si>
  <si>
    <t>2022-21-0002 </t>
  </si>
  <si>
    <t>Proyecto de Fotalecimiento del Servicio Civil de la República Dominicana</t>
  </si>
  <si>
    <t>MAP</t>
  </si>
  <si>
    <t>0223 - MINISTERIO DE LA VIVIENDA, HABITAT Y EDIFICACIONES (MIVHED)</t>
  </si>
  <si>
    <t>Proyecto de Mejoramiento de Obras Públicas para Reducir el Riesgo de Desastres</t>
  </si>
  <si>
    <t>MIVED</t>
  </si>
  <si>
    <t>0999 - ADMINISTRACION DE OBLIGACIONES DEL TESORO NACIONAL</t>
  </si>
  <si>
    <t>2017-22-0001</t>
  </si>
  <si>
    <t>Construcción Subestación Guerra 345/138 Kv</t>
  </si>
  <si>
    <t>2019-21-0004</t>
  </si>
  <si>
    <t>Programa de Apoyo a la Mejora de las Redes de Distribución Electrica-OFID</t>
  </si>
  <si>
    <t>2021-21-0001</t>
  </si>
  <si>
    <t>Programa de Expansión de Redes y Reducción de Pérdidas Técnicas Eléctricas en Distribución</t>
  </si>
  <si>
    <t>CPHP-0001</t>
  </si>
  <si>
    <t>Programa de Apoyo a la Mejora de las Redes de Distribución Electrica.</t>
  </si>
  <si>
    <t>CDEEE</t>
  </si>
  <si>
    <t>CPHP-0002</t>
  </si>
  <si>
    <t>Programa de Eficiencia Energética</t>
  </si>
  <si>
    <t>CPHP-0003</t>
  </si>
  <si>
    <t>Programa de Eficiencia Energética.</t>
  </si>
  <si>
    <t>JICA</t>
  </si>
  <si>
    <t>TOTAL PROYECTOS DE INVERSION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</si>
</sst>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_(* #,##0_);_(* \(#,##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99">
    <xf numFmtId="0" fontId="0" fillId="0" borderId="0" xfId="0"/>
    <xf numFmtId="43" fontId="5" fillId="2" borderId="0" xfId="2" applyFont="1" applyFill="1" applyBorder="1"/>
    <xf numFmtId="0" fontId="5" fillId="2" borderId="0" xfId="1" applyFont="1" applyFill="1"/>
    <xf numFmtId="0" fontId="6" fillId="2" borderId="0" xfId="1" applyFont="1" applyFill="1" applyAlignment="1">
      <alignment horizontal="center"/>
    </xf>
    <xf numFmtId="0" fontId="5" fillId="0" borderId="0" xfId="1" applyFont="1"/>
    <xf numFmtId="43" fontId="5" fillId="2" borderId="0" xfId="2" applyFont="1" applyFill="1" applyBorder="1" applyAlignment="1">
      <alignment vertical="center"/>
    </xf>
    <xf numFmtId="0" fontId="5" fillId="2" borderId="0" xfId="1" applyFont="1" applyFill="1" applyAlignment="1">
      <alignment vertical="center"/>
    </xf>
    <xf numFmtId="0" fontId="8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vertical="center"/>
    </xf>
    <xf numFmtId="44" fontId="9" fillId="2" borderId="0" xfId="1" applyNumberFormat="1" applyFont="1" applyFill="1" applyAlignment="1">
      <alignment vertical="center"/>
    </xf>
    <xf numFmtId="0" fontId="5" fillId="0" borderId="0" xfId="1" applyFont="1" applyAlignment="1">
      <alignment vertical="center"/>
    </xf>
    <xf numFmtId="0" fontId="8" fillId="2" borderId="0" xfId="1" applyFont="1" applyFill="1" applyAlignment="1">
      <alignment vertical="center"/>
    </xf>
    <xf numFmtId="0" fontId="10" fillId="2" borderId="0" xfId="1" applyFont="1" applyFill="1" applyAlignment="1">
      <alignment horizontal="center"/>
    </xf>
    <xf numFmtId="0" fontId="11" fillId="2" borderId="0" xfId="1" applyFont="1" applyFill="1"/>
    <xf numFmtId="44" fontId="11" fillId="2" borderId="0" xfId="1" applyNumberFormat="1" applyFont="1" applyFill="1"/>
    <xf numFmtId="0" fontId="12" fillId="0" borderId="0" xfId="1" applyFont="1" applyAlignment="1">
      <alignment horizontal="center"/>
    </xf>
    <xf numFmtId="44" fontId="12" fillId="0" borderId="0" xfId="1" applyNumberFormat="1" applyFont="1" applyAlignment="1">
      <alignment horizontal="center"/>
    </xf>
    <xf numFmtId="43" fontId="13" fillId="0" borderId="0" xfId="2" applyFont="1" applyFill="1" applyBorder="1" applyAlignment="1"/>
    <xf numFmtId="43" fontId="5" fillId="0" borderId="0" xfId="2" applyFont="1" applyBorder="1"/>
    <xf numFmtId="0" fontId="14" fillId="3" borderId="0" xfId="1" applyFont="1" applyFill="1" applyAlignment="1">
      <alignment horizontal="center" vertical="center"/>
    </xf>
    <xf numFmtId="44" fontId="15" fillId="3" borderId="0" xfId="1" applyNumberFormat="1" applyFont="1" applyFill="1" applyAlignment="1">
      <alignment horizontal="center" vertical="center" wrapText="1"/>
    </xf>
    <xf numFmtId="0" fontId="15" fillId="3" borderId="0" xfId="1" applyFont="1" applyFill="1" applyAlignment="1">
      <alignment horizontal="center" vertical="center"/>
    </xf>
    <xf numFmtId="0" fontId="15" fillId="3" borderId="0" xfId="1" applyFont="1" applyFill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5" fillId="2" borderId="0" xfId="1" applyFont="1" applyFill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3" fillId="4" borderId="0" xfId="1" applyFont="1" applyFill="1" applyAlignment="1">
      <alignment horizontal="left" vertical="center"/>
    </xf>
    <xf numFmtId="0" fontId="3" fillId="4" borderId="0" xfId="1" applyFont="1" applyFill="1" applyAlignment="1">
      <alignment horizontal="center" vertical="center"/>
    </xf>
    <xf numFmtId="44" fontId="3" fillId="4" borderId="0" xfId="1" applyNumberFormat="1" applyFont="1" applyFill="1" applyAlignment="1">
      <alignment horizontal="center" vertical="center" wrapText="1"/>
    </xf>
    <xf numFmtId="43" fontId="3" fillId="0" borderId="0" xfId="1" applyNumberFormat="1" applyFont="1" applyAlignment="1">
      <alignment horizontal="center" vertical="center" wrapText="1"/>
    </xf>
    <xf numFmtId="165" fontId="3" fillId="4" borderId="0" xfId="2" applyNumberFormat="1" applyFont="1" applyFill="1" applyBorder="1" applyAlignment="1">
      <alignment horizontal="center" vertical="center"/>
    </xf>
    <xf numFmtId="165" fontId="3" fillId="4" borderId="0" xfId="2" applyNumberFormat="1" applyFont="1" applyFill="1" applyBorder="1" applyAlignment="1">
      <alignment horizontal="left" vertical="center" indent="4"/>
    </xf>
    <xf numFmtId="43" fontId="16" fillId="4" borderId="0" xfId="2" applyFont="1" applyFill="1" applyBorder="1" applyAlignment="1">
      <alignment horizontal="center" vertical="center"/>
    </xf>
    <xf numFmtId="0" fontId="1" fillId="2" borderId="0" xfId="1" applyFill="1" applyAlignment="1">
      <alignment horizontal="center"/>
    </xf>
    <xf numFmtId="0" fontId="1" fillId="2" borderId="0" xfId="1" applyFill="1" applyAlignment="1">
      <alignment horizontal="left"/>
    </xf>
    <xf numFmtId="0" fontId="1" fillId="2" borderId="0" xfId="1" applyFill="1" applyAlignment="1">
      <alignment horizontal="center" vertical="center"/>
    </xf>
    <xf numFmtId="43" fontId="1" fillId="0" borderId="0" xfId="2" applyFont="1" applyFill="1"/>
    <xf numFmtId="165" fontId="17" fillId="0" borderId="0" xfId="2" applyNumberFormat="1" applyFont="1" applyFill="1" applyBorder="1"/>
    <xf numFmtId="165" fontId="17" fillId="0" borderId="0" xfId="2" applyNumberFormat="1" applyFont="1" applyFill="1" applyBorder="1" applyAlignment="1">
      <alignment horizontal="left" indent="4"/>
    </xf>
    <xf numFmtId="44" fontId="1" fillId="2" borderId="0" xfId="1" applyNumberFormat="1" applyFill="1" applyAlignment="1">
      <alignment horizontal="center" vertical="center"/>
    </xf>
    <xf numFmtId="43" fontId="1" fillId="2" borderId="0" xfId="2" applyFont="1" applyFill="1" applyAlignment="1">
      <alignment horizontal="center"/>
    </xf>
    <xf numFmtId="165" fontId="17" fillId="0" borderId="0" xfId="2" applyNumberFormat="1" applyFont="1" applyFill="1" applyBorder="1" applyAlignment="1">
      <alignment vertical="center"/>
    </xf>
    <xf numFmtId="43" fontId="18" fillId="0" borderId="0" xfId="2" applyFont="1" applyFill="1" applyBorder="1" applyAlignment="1">
      <alignment vertical="center"/>
    </xf>
    <xf numFmtId="0" fontId="3" fillId="4" borderId="0" xfId="1" applyFont="1" applyFill="1" applyAlignment="1">
      <alignment horizontal="left"/>
    </xf>
    <xf numFmtId="0" fontId="3" fillId="4" borderId="0" xfId="1" applyFont="1" applyFill="1" applyAlignment="1">
      <alignment horizontal="center"/>
    </xf>
    <xf numFmtId="43" fontId="3" fillId="4" borderId="0" xfId="2" applyFont="1" applyFill="1"/>
    <xf numFmtId="165" fontId="19" fillId="4" borderId="0" xfId="2" applyNumberFormat="1" applyFont="1" applyFill="1" applyBorder="1"/>
    <xf numFmtId="165" fontId="19" fillId="4" borderId="0" xfId="2" applyNumberFormat="1" applyFont="1" applyFill="1" applyBorder="1" applyAlignment="1">
      <alignment horizontal="left" indent="4"/>
    </xf>
    <xf numFmtId="43" fontId="20" fillId="4" borderId="0" xfId="2" applyFont="1" applyFill="1" applyBorder="1"/>
    <xf numFmtId="43" fontId="16" fillId="4" borderId="0" xfId="2" applyFont="1" applyFill="1" applyBorder="1"/>
    <xf numFmtId="43" fontId="2" fillId="0" borderId="0" xfId="2" applyFont="1" applyFill="1"/>
    <xf numFmtId="44" fontId="3" fillId="4" borderId="0" xfId="1" applyNumberFormat="1" applyFont="1" applyFill="1" applyAlignment="1">
      <alignment horizontal="center" vertical="center"/>
    </xf>
    <xf numFmtId="43" fontId="10" fillId="4" borderId="0" xfId="2" applyFont="1" applyFill="1"/>
    <xf numFmtId="0" fontId="1" fillId="2" borderId="0" xfId="1" applyFill="1" applyAlignment="1">
      <alignment horizontal="left" vertical="center" wrapText="1"/>
    </xf>
    <xf numFmtId="43" fontId="1" fillId="0" borderId="0" xfId="2" applyFont="1" applyFill="1" applyAlignment="1">
      <alignment vertical="center"/>
    </xf>
    <xf numFmtId="165" fontId="17" fillId="0" borderId="0" xfId="2" applyNumberFormat="1" applyFont="1" applyFill="1" applyBorder="1" applyAlignment="1">
      <alignment horizontal="left" vertical="center" indent="4"/>
    </xf>
    <xf numFmtId="0" fontId="17" fillId="2" borderId="0" xfId="1" applyFont="1" applyFill="1" applyAlignment="1">
      <alignment horizontal="center"/>
    </xf>
    <xf numFmtId="0" fontId="17" fillId="2" borderId="0" xfId="1" applyFont="1" applyFill="1" applyAlignment="1">
      <alignment horizontal="left"/>
    </xf>
    <xf numFmtId="0" fontId="17" fillId="2" borderId="0" xfId="1" applyFont="1" applyFill="1" applyAlignment="1">
      <alignment horizontal="center" vertical="center"/>
    </xf>
    <xf numFmtId="0" fontId="18" fillId="2" borderId="0" xfId="1" applyFont="1" applyFill="1"/>
    <xf numFmtId="165" fontId="19" fillId="4" borderId="0" xfId="2" applyNumberFormat="1" applyFont="1" applyFill="1" applyBorder="1" applyAlignment="1">
      <alignment vertical="center"/>
    </xf>
    <xf numFmtId="165" fontId="19" fillId="4" borderId="0" xfId="2" applyNumberFormat="1" applyFont="1" applyFill="1" applyBorder="1" applyAlignment="1">
      <alignment horizontal="left" vertical="center" indent="4"/>
    </xf>
    <xf numFmtId="43" fontId="5" fillId="0" borderId="0" xfId="2" applyFont="1" applyFill="1" applyBorder="1"/>
    <xf numFmtId="0" fontId="17" fillId="5" borderId="0" xfId="1" applyFont="1" applyFill="1" applyAlignment="1">
      <alignment horizontal="center"/>
    </xf>
    <xf numFmtId="0" fontId="1" fillId="5" borderId="0" xfId="1" applyFill="1" applyAlignment="1">
      <alignment horizontal="left"/>
    </xf>
    <xf numFmtId="0" fontId="1" fillId="5" borderId="0" xfId="1" applyFill="1" applyAlignment="1">
      <alignment horizontal="center" vertical="center"/>
    </xf>
    <xf numFmtId="0" fontId="1" fillId="5" borderId="0" xfId="1" applyFill="1" applyAlignment="1">
      <alignment horizontal="center"/>
    </xf>
    <xf numFmtId="43" fontId="2" fillId="5" borderId="0" xfId="2" applyFont="1" applyFill="1"/>
    <xf numFmtId="165" fontId="17" fillId="5" borderId="0" xfId="2" applyNumberFormat="1" applyFont="1" applyFill="1" applyBorder="1" applyAlignment="1">
      <alignment vertical="center"/>
    </xf>
    <xf numFmtId="165" fontId="17" fillId="5" borderId="0" xfId="2" applyNumberFormat="1" applyFont="1" applyFill="1" applyBorder="1" applyAlignment="1">
      <alignment horizontal="left" vertical="center" indent="4"/>
    </xf>
    <xf numFmtId="43" fontId="5" fillId="5" borderId="0" xfId="2" applyFont="1" applyFill="1" applyBorder="1"/>
    <xf numFmtId="0" fontId="5" fillId="5" borderId="0" xfId="1" applyFont="1" applyFill="1"/>
    <xf numFmtId="0" fontId="1" fillId="0" borderId="0" xfId="1" applyAlignment="1">
      <alignment horizontal="center"/>
    </xf>
    <xf numFmtId="0" fontId="1" fillId="0" borderId="0" xfId="1" applyAlignment="1">
      <alignment horizontal="left"/>
    </xf>
    <xf numFmtId="0" fontId="1" fillId="0" borderId="0" xfId="1" applyAlignment="1">
      <alignment horizontal="center" vertical="center"/>
    </xf>
    <xf numFmtId="0" fontId="21" fillId="6" borderId="0" xfId="1" applyFont="1" applyFill="1" applyAlignment="1">
      <alignment horizontal="left"/>
    </xf>
    <xf numFmtId="0" fontId="5" fillId="6" borderId="0" xfId="1" applyFont="1" applyFill="1" applyAlignment="1">
      <alignment horizontal="left"/>
    </xf>
    <xf numFmtId="0" fontId="5" fillId="6" borderId="0" xfId="1" applyFont="1" applyFill="1" applyAlignment="1">
      <alignment horizontal="center"/>
    </xf>
    <xf numFmtId="44" fontId="5" fillId="6" borderId="0" xfId="1" applyNumberFormat="1" applyFont="1" applyFill="1" applyAlignment="1">
      <alignment horizontal="center" vertical="center"/>
    </xf>
    <xf numFmtId="43" fontId="12" fillId="6" borderId="0" xfId="2" applyFont="1" applyFill="1"/>
    <xf numFmtId="165" fontId="22" fillId="6" borderId="0" xfId="2" applyNumberFormat="1" applyFont="1" applyFill="1" applyBorder="1" applyAlignment="1">
      <alignment vertical="center"/>
    </xf>
    <xf numFmtId="165" fontId="22" fillId="6" borderId="0" xfId="2" applyNumberFormat="1" applyFont="1" applyFill="1" applyBorder="1" applyAlignment="1">
      <alignment horizontal="left" vertical="center" indent="4"/>
    </xf>
    <xf numFmtId="43" fontId="5" fillId="6" borderId="0" xfId="2" applyFont="1" applyFill="1" applyBorder="1"/>
    <xf numFmtId="0" fontId="5" fillId="2" borderId="0" xfId="1" applyFont="1" applyFill="1" applyAlignment="1">
      <alignment horizontal="center"/>
    </xf>
    <xf numFmtId="0" fontId="5" fillId="2" borderId="0" xfId="1" applyFont="1" applyFill="1" applyAlignment="1">
      <alignment horizontal="left"/>
    </xf>
    <xf numFmtId="44" fontId="5" fillId="2" borderId="0" xfId="1" applyNumberFormat="1" applyFont="1" applyFill="1" applyAlignment="1">
      <alignment horizontal="center" vertical="center"/>
    </xf>
    <xf numFmtId="43" fontId="12" fillId="0" borderId="0" xfId="2" applyFont="1" applyFill="1"/>
    <xf numFmtId="44" fontId="5" fillId="2" borderId="0" xfId="1" applyNumberFormat="1" applyFont="1" applyFill="1" applyAlignment="1">
      <alignment horizontal="center"/>
    </xf>
    <xf numFmtId="2" fontId="23" fillId="0" borderId="0" xfId="1" applyNumberFormat="1" applyFont="1" applyAlignment="1">
      <alignment horizontal="center"/>
    </xf>
    <xf numFmtId="44" fontId="16" fillId="2" borderId="0" xfId="1" applyNumberFormat="1" applyFont="1" applyFill="1" applyAlignment="1">
      <alignment horizontal="left"/>
    </xf>
    <xf numFmtId="0" fontId="16" fillId="2" borderId="0" xfId="1" applyFont="1" applyFill="1" applyAlignment="1">
      <alignment horizontal="left"/>
    </xf>
    <xf numFmtId="0" fontId="16" fillId="0" borderId="0" xfId="1" applyFont="1" applyAlignment="1">
      <alignment horizontal="left"/>
    </xf>
    <xf numFmtId="43" fontId="16" fillId="2" borderId="0" xfId="2" applyFont="1" applyFill="1" applyBorder="1" applyAlignment="1">
      <alignment horizontal="left"/>
    </xf>
    <xf numFmtId="2" fontId="5" fillId="2" borderId="0" xfId="1" applyNumberFormat="1" applyFont="1" applyFill="1" applyAlignment="1">
      <alignment horizontal="center"/>
    </xf>
    <xf numFmtId="0" fontId="5" fillId="0" borderId="0" xfId="1" applyFont="1" applyAlignment="1">
      <alignment horizontal="center"/>
    </xf>
    <xf numFmtId="44" fontId="5" fillId="0" borderId="0" xfId="1" applyNumberFormat="1" applyFont="1" applyAlignment="1">
      <alignment horizontal="center"/>
    </xf>
    <xf numFmtId="0" fontId="4" fillId="2" borderId="0" xfId="1" applyFont="1" applyFill="1" applyAlignment="1">
      <alignment horizontal="center"/>
    </xf>
    <xf numFmtId="0" fontId="7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</cellXfs>
  <cellStyles count="3">
    <cellStyle name="Millares 12" xfId="2" xr:uid="{6BCBD918-E075-4763-897D-C354AB3097D8}"/>
    <cellStyle name="Normal" xfId="0" builtinId="0"/>
    <cellStyle name="Normal 10" xfId="1" xr:uid="{ACF748E5-7E06-4CC1-A802-3094533CB6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40821</xdr:colOff>
      <xdr:row>0</xdr:row>
      <xdr:rowOff>27214</xdr:rowOff>
    </xdr:from>
    <xdr:to>
      <xdr:col>2</xdr:col>
      <xdr:colOff>378144</xdr:colOff>
      <xdr:row>5</xdr:row>
      <xdr:rowOff>15742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B5D9E0-BDBE-43E9-B3A9-EF5D80C0E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821" y="30389"/>
          <a:ext cx="2064523" cy="1083903"/>
        </a:xfrm>
        <a:prstGeom prst="rect">
          <a:avLst/>
        </a:prstGeom>
      </xdr:spPr>
    </xdr:pic>
    <xdr:clientData/>
  </xdr:twoCellAnchor>
  <xdr:twoCellAnchor editAs="oneCell">
    <xdr:from>
      <xdr:col>6</xdr:col>
      <xdr:colOff>1080267</xdr:colOff>
      <xdr:row>0</xdr:row>
      <xdr:rowOff>92405</xdr:rowOff>
    </xdr:from>
    <xdr:to>
      <xdr:col>7</xdr:col>
      <xdr:colOff>1412084</xdr:colOff>
      <xdr:row>4</xdr:row>
      <xdr:rowOff>77932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E6A908A-826A-4C5E-9981-55BD259F11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259442" y="92405"/>
          <a:ext cx="1833592" cy="88087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GeoBop0900_BseLin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EDSSARMRED97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DD\GEO\BOP\GeoBop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ector%20Files\DR%20Fiscal%20File%20Update%2006-26-2009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ocuments%20and%20Settings\JMATZ\My%20Local%20Documents\EXCEL\Guyana\2003%20Mission\Final\Other%20Depository%20Corporations%20Balance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AI\SIMS\Workfiles\Guyana\MB\IMD\2003%20Mission\Final\Other%20Depository%20Corporations%20Balanc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rvadm\users\WIN\TEMP\MFLOW9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EGURIDAD\Secto%20publico\DATA\ML\DOM\Macro\2002\DRSHAR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FISCAL\Cr&#233;dito\2013\Credito%20Balance%20Fiscal%20Sin%20inversiones%202013%20(Ejercicio)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EU2\LVA\LVA_RED_2001_tab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l_pf\mis%20document\documentos%20de%20trabajo\ARCHIVOS%20DE%20TRABAJO%20DE%20%20EXCEL\SEMANALES\TASAINT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F1\SRF\Paraguay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Sector%20publico\BKUP%20SPNF\2010\Blance%20Trimestral%20enviado%20a%20Rosa%20Yunes%202009_20enero2010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DSAtblEmily02-03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Consolidacion%20Estadisticas%20Monetarias\FUNCIONES%20SUBDIRECCION\Propuesta%20Reestructuraci&#243;n\FyU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GeoBop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baez\AppData\Local\Microsoft\Windows\INetCache\Content.Outlook\HTMLJ493\Marco%20Macro%20Commoditties%20-%20Fixed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SWN06p\wrs2\mcd\system\WRSTA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1996100\Desktop\My%20Documents\Archivos%20de%20Excel\Archivo%20Monetario%204%20de%20enero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promieco\Politica%20Fiscal\Sector%20publico\Sector%20Publico%202006%20%20201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ARCHIVOS%20VARIOS%20IPC\BOLETIN\BOLETIN05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jmatz\My%20Local%20Documents\Excel\BSA\Final%20versions%20(with%20IIP%20&amp;edits)\Versions%20with%20Summary%20matricies\RSA%20BSA%20rev2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Data\FLOW2004a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PERUMF97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ecuredtab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El_mnt\c\1Edas\FMI\mision\BCHDIC97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SI\IMSection\DP\MFS%20Workfiles\Generic%20Files\Graduated%20to%20DC\Chile%20EIS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fperez\Desktop\Copia%20de%20ESTIMACION%20%20MENSUAL%202018(CON%20NUEVAS%20MEDIDAS%20ajustado%20a%20590%209%20mills%20)22-09-17%20(6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hidalgo\AppData\Local\Microsoft\Windows\INetCache\Content.Outlook\33K370F1\Programaci&#243;n%20Desembolsos%202023_vDIGEPRES-%20odilys%20validar%20esta%20cuadrado%20y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FISCAL\Cuadros%20Comparativos\CUADROS%20FISC.COMPARA902001-1er%20trimestr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respaldo%20Henry%20Rodriguez\Resto%20del%20Sistema%20Bancario\Implementacion%20del%20MEMF\Oferta%20Monetaria\analisis%20pafi%20junio%202007%20y%20gr&#225;ficos%20comparado%20con%20el%20MEM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JMATZ\My%20Local%20Documents\EXCEL\Guyana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LABREGO\My%20Local%20Documents\Ecuador\ecubopLates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WIN\TEMP\MFLOW9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Ext_debt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xt_debt1"/>
      <sheetName val="Ext_debt2"/>
      <sheetName val="Ext_debt3"/>
      <sheetName val="Ext_debt4"/>
      <sheetName val="Ext_debt5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>
        <row r="62">
          <cell r="Q62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ATE"/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ARREARS"/>
      <sheetName val="ENERGY"/>
      <sheetName val="ĨĨ_x0018__x0018_COM"/>
      <sheetName val="ANT_BS1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Progr-Proj-Switc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GeoBop"/>
      <sheetName val="RES"/>
      <sheetName val="OUTPUT"/>
      <sheetName val="Trade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ER"/>
      <sheetName val="W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Summary"/>
      <sheetName val="SR-financing"/>
      <sheetName val="Financing"/>
      <sheetName val="Tax calculations"/>
      <sheetName val="Proy to July"/>
      <sheetName val="Proy to Aug"/>
      <sheetName val="Proy to Sept"/>
      <sheetName val="Sheet1"/>
      <sheetName val="nickel correl July 07"/>
      <sheetName val="Proy to May"/>
      <sheetName val="Real"/>
      <sheetName val="New Proy 07"/>
      <sheetName val="Spending 2007"/>
      <sheetName val="Spending 06"/>
      <sheetName val="Rev Expost"/>
      <sheetName val="Revenues-hist"/>
      <sheetName val="Revenues-proj"/>
      <sheetName val="Tax Reform"/>
      <sheetName val="seasonality"/>
      <sheetName val="Arrears"/>
      <sheetName val="Measures"/>
      <sheetName val="SI"/>
      <sheetName val="S-I"/>
      <sheetName val="Chart Data"/>
      <sheetName val="Charts"/>
      <sheetName val="Real quarterly"/>
      <sheetName val="GASTOS (2)"/>
      <sheetName val="INGRESOS"/>
      <sheetName val="FINAN"/>
      <sheetName val="INFORMES especiales"/>
      <sheetName val="monthly2"/>
      <sheetName val="IN"/>
      <sheetName val="IN-OUT91"/>
      <sheetName val="GASTOS"/>
      <sheetName val="YNGRE"/>
      <sheetName val="monthly"/>
      <sheetName val="quarterly"/>
      <sheetName val="SR-nominal"/>
      <sheetName val="PSBR "/>
      <sheetName val="SR-ratios"/>
      <sheetName val="OUT IN-OUT"/>
      <sheetName val="Dom fin"/>
      <sheetName val="SR-Debt"/>
      <sheetName val="Dom bonds"/>
      <sheetName val="Dom loans"/>
      <sheetName val="fiscal financing gap "/>
      <sheetName val="Debt projections "/>
      <sheetName val="net disbursements 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">
          <cell r="M1" t="str">
            <v>Ajustes ad hoc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  <sheetName val="ER"/>
      <sheetName val="WB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1"/>
      <sheetName val="Other Depository Corporations B"/>
    </sheetNames>
    <sheetDataSet>
      <sheetData sheetId="0" refreshError="1"/>
      <sheetData sheetId="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A 11"/>
      <sheetName val="finreq-m02"/>
      <sheetName val="BoP-m02"/>
      <sheetName val="finproj"/>
      <sheetName val="M-Ttab"/>
      <sheetName val="BoP med-t"/>
      <sheetName val="gaps"/>
      <sheetName val="WEO"/>
      <sheetName val="SR_99"/>
      <sheetName val="BoPmonth99"/>
      <sheetName val="Chart1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P"/>
      <sheetName val="RES"/>
      <sheetName val="A 11"/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gas112601"/>
      <sheetName val="GEE102301"/>
      <sheetName val="agrop PUB Proy"/>
      <sheetName val="BoP"/>
      <sheetName val="RES"/>
    </sheetNames>
    <sheetDataSet>
      <sheetData sheetId="0" refreshError="1">
        <row r="1">
          <cell r="A1">
            <v>1</v>
          </cell>
          <cell r="B1" t="str">
            <v>Shared data and projections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  <cell r="B4">
            <v>36501.571532754628</v>
          </cell>
          <cell r="C4" t="str">
            <v>Formulas</v>
          </cell>
          <cell r="E4" t="str">
            <v>1980</v>
          </cell>
          <cell r="F4">
            <v>1981</v>
          </cell>
          <cell r="G4">
            <v>1982</v>
          </cell>
        </row>
        <row r="5">
          <cell r="A5">
            <v>5</v>
          </cell>
          <cell r="B5" t="str">
            <v>DO NOT CHANGE COLUMN OR ROW STRUCTURE OF THIS SHEET !!!!!!!</v>
          </cell>
        </row>
        <row r="6">
          <cell r="A6">
            <v>6</v>
          </cell>
        </row>
        <row r="7">
          <cell r="A7">
            <v>7</v>
          </cell>
          <cell r="B7" t="str">
            <v>Prices and exchange rates</v>
          </cell>
        </row>
        <row r="8">
          <cell r="A8">
            <v>8</v>
          </cell>
          <cell r="B8">
            <v>36249.197554976854</v>
          </cell>
        </row>
        <row r="9">
          <cell r="A9">
            <v>9</v>
          </cell>
          <cell r="B9" t="str">
            <v>CPI (period average)</v>
          </cell>
          <cell r="E9">
            <v>61.477199999999989</v>
          </cell>
          <cell r="F9">
            <v>66.10222083333332</v>
          </cell>
          <cell r="G9">
            <v>71.154166666666654</v>
          </cell>
          <cell r="S9">
            <v>853.39166666666677</v>
          </cell>
        </row>
        <row r="10">
          <cell r="A10">
            <v>10</v>
          </cell>
          <cell r="B10" t="str">
            <v xml:space="preserve">  (percent change)</v>
          </cell>
          <cell r="E10">
            <v>0</v>
          </cell>
          <cell r="F10">
            <v>7.5231481481481399</v>
          </cell>
          <cell r="G10">
            <v>7.6426264800861121</v>
          </cell>
          <cell r="S10">
            <v>8.2607679857579228</v>
          </cell>
        </row>
        <row r="11">
          <cell r="A11">
            <v>11</v>
          </cell>
          <cell r="B11" t="str">
            <v>CPI (end of period)</v>
          </cell>
          <cell r="E11">
            <v>64.210409999999996</v>
          </cell>
          <cell r="F11">
            <v>68.939370000000011</v>
          </cell>
          <cell r="G11">
            <v>73.89</v>
          </cell>
          <cell r="S11">
            <v>915.35</v>
          </cell>
        </row>
        <row r="12">
          <cell r="A12">
            <v>12</v>
          </cell>
          <cell r="B12" t="str">
            <v xml:space="preserve">  (percent change)</v>
          </cell>
          <cell r="E12">
            <v>0</v>
          </cell>
          <cell r="F12">
            <v>7.3647871116225838</v>
          </cell>
          <cell r="G12">
            <v>7.1811361200428525</v>
          </cell>
          <cell r="S12">
            <v>14.314438075256319</v>
          </cell>
        </row>
        <row r="13">
          <cell r="A13">
            <v>13</v>
          </cell>
        </row>
        <row r="14">
          <cell r="A14">
            <v>14</v>
          </cell>
          <cell r="B14" t="str">
            <v>GDP deflator (percent change)</v>
          </cell>
          <cell r="F14">
            <v>7.2418446087912924</v>
          </cell>
          <cell r="G14">
            <v>7.5124008471695536</v>
          </cell>
          <cell r="S14">
            <v>7.8835926501797271</v>
          </cell>
        </row>
        <row r="15">
          <cell r="A15">
            <v>15</v>
          </cell>
        </row>
        <row r="16">
          <cell r="A16">
            <v>16</v>
          </cell>
          <cell r="B16" t="str">
            <v>Export price index</v>
          </cell>
        </row>
        <row r="17">
          <cell r="A17">
            <v>17</v>
          </cell>
          <cell r="B17" t="str">
            <v xml:space="preserve">   GEE</v>
          </cell>
          <cell r="E17">
            <v>100</v>
          </cell>
          <cell r="F17">
            <v>93.572859146794414</v>
          </cell>
          <cell r="G17">
            <v>89.998346977137643</v>
          </cell>
          <cell r="S17">
            <v>131.54779881487329</v>
          </cell>
        </row>
        <row r="18">
          <cell r="A18">
            <v>18</v>
          </cell>
          <cell r="B18" t="str">
            <v>% change (GEE)</v>
          </cell>
          <cell r="E18" t="str">
            <v xml:space="preserve"> </v>
          </cell>
          <cell r="F18">
            <v>-6.4271408532055823</v>
          </cell>
          <cell r="G18">
            <v>-3.8200309387246278</v>
          </cell>
          <cell r="S18">
            <v>4.9408769562917509</v>
          </cell>
        </row>
        <row r="19">
          <cell r="A19">
            <v>19</v>
          </cell>
          <cell r="B19" t="str">
            <v xml:space="preserve">Import price index </v>
          </cell>
        </row>
        <row r="20">
          <cell r="A20">
            <v>20</v>
          </cell>
          <cell r="B20" t="str">
            <v>GEE</v>
          </cell>
          <cell r="E20">
            <v>100</v>
          </cell>
          <cell r="F20">
            <v>94.665896963711234</v>
          </cell>
          <cell r="G20">
            <v>90.898558033371728</v>
          </cell>
          <cell r="S20">
            <v>118.47655629709996</v>
          </cell>
        </row>
        <row r="21">
          <cell r="A21">
            <v>21</v>
          </cell>
          <cell r="B21" t="str">
            <v>% change (GEE)</v>
          </cell>
          <cell r="F21">
            <v>-5.3341030362887736</v>
          </cell>
          <cell r="G21">
            <v>-3.9796157340416416</v>
          </cell>
          <cell r="S21">
            <v>1.6656036175849431</v>
          </cell>
        </row>
        <row r="22">
          <cell r="A22">
            <v>22</v>
          </cell>
          <cell r="B22" t="str">
            <v>Terms of trade</v>
          </cell>
        </row>
        <row r="23">
          <cell r="A23">
            <v>23</v>
          </cell>
          <cell r="B23" t="str">
            <v>GEE</v>
          </cell>
          <cell r="E23">
            <v>100</v>
          </cell>
          <cell r="F23">
            <v>98.845373199880186</v>
          </cell>
          <cell r="G23">
            <v>99.009653094932943</v>
          </cell>
          <cell r="S23">
            <v>111.03276709444101</v>
          </cell>
        </row>
        <row r="24">
          <cell r="A24">
            <v>24</v>
          </cell>
          <cell r="B24" t="str">
            <v>% change</v>
          </cell>
          <cell r="E24" t="str">
            <v xml:space="preserve"> </v>
          </cell>
          <cell r="F24">
            <v>-1.1546268001198179</v>
          </cell>
          <cell r="G24">
            <v>0.16619887176767545</v>
          </cell>
          <cell r="S24">
            <v>3.2216140190607145</v>
          </cell>
        </row>
        <row r="25">
          <cell r="A25">
            <v>25</v>
          </cell>
        </row>
        <row r="26">
          <cell r="A26">
            <v>26</v>
          </cell>
          <cell r="B26" t="str">
            <v>Petroleum price from WEO     BOP</v>
          </cell>
          <cell r="E26">
            <v>36.676069577535003</v>
          </cell>
          <cell r="F26">
            <v>35.270429929097496</v>
          </cell>
          <cell r="G26">
            <v>32.445321718851723</v>
          </cell>
          <cell r="S26">
            <v>15.946896711985271</v>
          </cell>
        </row>
        <row r="27">
          <cell r="A27">
            <v>27</v>
          </cell>
          <cell r="B27" t="str">
            <v>Non-Fuel Commodity Import Prices</v>
          </cell>
          <cell r="F27">
            <v>-4</v>
          </cell>
          <cell r="G27">
            <v>-10.3</v>
          </cell>
          <cell r="S27">
            <v>7.1</v>
          </cell>
        </row>
        <row r="28">
          <cell r="A28">
            <v>28</v>
          </cell>
          <cell r="B28" t="str">
            <v>Non-Fuel Commodity Export Prices</v>
          </cell>
          <cell r="F28">
            <v>-19.899999999999999</v>
          </cell>
          <cell r="G28">
            <v>-4.2</v>
          </cell>
          <cell r="S28">
            <v>26.5</v>
          </cell>
        </row>
        <row r="29">
          <cell r="A29">
            <v>29</v>
          </cell>
        </row>
        <row r="30">
          <cell r="A30">
            <v>30</v>
          </cell>
          <cell r="B30">
            <v>36279.619530902775</v>
          </cell>
        </row>
        <row r="31">
          <cell r="A31">
            <v>31</v>
          </cell>
          <cell r="B31" t="str">
            <v>Official exchange rate (end of period)</v>
          </cell>
          <cell r="E31">
            <v>0</v>
          </cell>
          <cell r="F31">
            <v>0</v>
          </cell>
          <cell r="G31">
            <v>0</v>
          </cell>
          <cell r="S31">
            <v>12.87</v>
          </cell>
        </row>
        <row r="32">
          <cell r="A32">
            <v>32</v>
          </cell>
        </row>
        <row r="33">
          <cell r="A33">
            <v>33</v>
          </cell>
          <cell r="B33" t="str">
            <v>Official exchange rate (period average)</v>
          </cell>
          <cell r="C33" t="str">
            <v>BOP</v>
          </cell>
          <cell r="E33">
            <v>1</v>
          </cell>
          <cell r="F33">
            <v>1</v>
          </cell>
          <cell r="G33">
            <v>1</v>
          </cell>
          <cell r="S33">
            <v>12.616666666666667</v>
          </cell>
        </row>
        <row r="34">
          <cell r="A34">
            <v>34</v>
          </cell>
          <cell r="B34" t="str">
            <v>Market rate (period average)</v>
          </cell>
          <cell r="C34" t="str">
            <v>BOP</v>
          </cell>
          <cell r="E34" t="str">
            <v>...</v>
          </cell>
          <cell r="F34" t="str">
            <v>...</v>
          </cell>
          <cell r="G34" t="str">
            <v>...</v>
          </cell>
          <cell r="S34">
            <v>12.858333333333334</v>
          </cell>
        </row>
        <row r="35">
          <cell r="A35">
            <v>35</v>
          </cell>
          <cell r="B35" t="str">
            <v xml:space="preserve">Exchange rate-wtd average </v>
          </cell>
          <cell r="C35" t="str">
            <v>BOP</v>
          </cell>
          <cell r="E35">
            <v>1</v>
          </cell>
          <cell r="F35">
            <v>1</v>
          </cell>
          <cell r="G35">
            <v>1</v>
          </cell>
          <cell r="S35">
            <v>12.810000000000002</v>
          </cell>
        </row>
        <row r="36">
          <cell r="A36">
            <v>36</v>
          </cell>
        </row>
        <row r="37">
          <cell r="A37">
            <v>37</v>
          </cell>
          <cell r="B37" t="str">
            <v>Nominal effective exchange rate</v>
          </cell>
        </row>
        <row r="38">
          <cell r="A38">
            <v>38</v>
          </cell>
          <cell r="B38" t="str">
            <v>End of period</v>
          </cell>
          <cell r="E38">
            <v>354.32835736980326</v>
          </cell>
          <cell r="F38">
            <v>384.72599867639241</v>
          </cell>
          <cell r="G38">
            <v>393.65057853266399</v>
          </cell>
          <cell r="S38">
            <v>88.800912009611906</v>
          </cell>
        </row>
        <row r="39">
          <cell r="A39">
            <v>39</v>
          </cell>
          <cell r="B39" t="str">
            <v>Period average</v>
          </cell>
          <cell r="E39">
            <v>346.49409860917154</v>
          </cell>
          <cell r="F39">
            <v>375.53499091233658</v>
          </cell>
          <cell r="G39">
            <v>394.19969572503669</v>
          </cell>
          <cell r="S39">
            <v>89.7983574300372</v>
          </cell>
        </row>
        <row r="40">
          <cell r="A40">
            <v>40</v>
          </cell>
          <cell r="B40" t="str">
            <v>Real effective exchange rate</v>
          </cell>
        </row>
        <row r="41">
          <cell r="A41">
            <v>41</v>
          </cell>
          <cell r="B41" t="str">
            <v>End of period</v>
          </cell>
          <cell r="E41">
            <v>168.59847026064799</v>
          </cell>
          <cell r="F41">
            <v>173.43368967423061</v>
          </cell>
          <cell r="G41">
            <v>155.43340893922718</v>
          </cell>
          <cell r="S41">
            <v>113.39592399220169</v>
          </cell>
        </row>
        <row r="42">
          <cell r="A42">
            <v>42</v>
          </cell>
          <cell r="B42" t="str">
            <v>Period average</v>
          </cell>
          <cell r="E42">
            <v>169.81552942507381</v>
          </cell>
          <cell r="F42">
            <v>172.54556009525677</v>
          </cell>
          <cell r="G42">
            <v>157.5037089084415</v>
          </cell>
          <cell r="S42">
            <v>110.54701398741891</v>
          </cell>
        </row>
        <row r="43">
          <cell r="A43">
            <v>43</v>
          </cell>
        </row>
        <row r="44">
          <cell r="A44">
            <v>44</v>
          </cell>
          <cell r="B44" t="str">
            <v>Interest rates</v>
          </cell>
        </row>
        <row r="45">
          <cell r="A45">
            <v>45</v>
          </cell>
          <cell r="B45">
            <v>36279.969782638887</v>
          </cell>
        </row>
        <row r="46">
          <cell r="A46">
            <v>46</v>
          </cell>
          <cell r="B46" t="str">
            <v>LIBOR (US$ deposits)</v>
          </cell>
          <cell r="E46">
            <v>14.0290825366974</v>
          </cell>
          <cell r="F46">
            <v>16.719245195388794</v>
          </cell>
          <cell r="G46">
            <v>13.60124945640564</v>
          </cell>
          <cell r="S46">
            <v>5.0732499999999998</v>
          </cell>
        </row>
        <row r="47">
          <cell r="A47">
            <v>47</v>
          </cell>
          <cell r="B47" t="str">
            <v>Commercial bank lending rate</v>
          </cell>
          <cell r="S47">
            <v>27.993749999999999</v>
          </cell>
        </row>
        <row r="48">
          <cell r="A48">
            <v>48</v>
          </cell>
          <cell r="B48" t="str">
            <v>Commercial bank deposit rate rate</v>
          </cell>
          <cell r="S48">
            <v>13.59</v>
          </cell>
        </row>
        <row r="49">
          <cell r="A49">
            <v>49</v>
          </cell>
        </row>
        <row r="50">
          <cell r="A50">
            <v>50</v>
          </cell>
          <cell r="B50" t="str">
            <v>From real sector</v>
          </cell>
        </row>
        <row r="51">
          <cell r="A51">
            <v>51</v>
          </cell>
          <cell r="B51">
            <v>36249.229484837961</v>
          </cell>
        </row>
        <row r="52">
          <cell r="A52">
            <v>52</v>
          </cell>
          <cell r="B52" t="str">
            <v>GDP in current pesos</v>
          </cell>
          <cell r="E52">
            <v>6761.3</v>
          </cell>
          <cell r="F52">
            <v>7561.2</v>
          </cell>
          <cell r="G52">
            <v>8267.4</v>
          </cell>
          <cell r="S52">
            <v>137566.39999999999</v>
          </cell>
        </row>
        <row r="53">
          <cell r="A53">
            <v>53</v>
          </cell>
          <cell r="B53" t="str">
            <v>GDP in constant 1970 pesos</v>
          </cell>
          <cell r="E53">
            <v>2956.4</v>
          </cell>
          <cell r="F53">
            <v>3082.8999999999996</v>
          </cell>
          <cell r="G53">
            <v>3135.3</v>
          </cell>
          <cell r="S53">
            <v>4390.0629464718004</v>
          </cell>
        </row>
        <row r="54">
          <cell r="A54">
            <v>54</v>
          </cell>
          <cell r="B54" t="str">
            <v>of which</v>
          </cell>
        </row>
        <row r="55">
          <cell r="A55">
            <v>55</v>
          </cell>
          <cell r="B55" t="str">
            <v>Sugar manufacturing</v>
          </cell>
          <cell r="F55">
            <v>0</v>
          </cell>
          <cell r="G55">
            <v>0</v>
          </cell>
          <cell r="S55">
            <v>1493.5013004609864</v>
          </cell>
        </row>
        <row r="56">
          <cell r="A56">
            <v>56</v>
          </cell>
          <cell r="B56" t="str">
            <v>Free-trade-zone manufacturing</v>
          </cell>
          <cell r="F56">
            <v>0</v>
          </cell>
          <cell r="G56">
            <v>0</v>
          </cell>
          <cell r="S56">
            <v>5132.4250946541915</v>
          </cell>
        </row>
        <row r="57">
          <cell r="A57">
            <v>57</v>
          </cell>
        </row>
        <row r="58">
          <cell r="A58">
            <v>58</v>
          </cell>
          <cell r="B58" t="str">
            <v>Savings</v>
          </cell>
        </row>
        <row r="59">
          <cell r="A59">
            <v>59</v>
          </cell>
          <cell r="B59" t="str">
            <v>Public sector savings (from fiscal)</v>
          </cell>
          <cell r="E59">
            <v>46.4</v>
          </cell>
          <cell r="F59">
            <v>0</v>
          </cell>
          <cell r="G59">
            <v>0</v>
          </cell>
          <cell r="S59">
            <v>8600.9861474592726</v>
          </cell>
        </row>
        <row r="60">
          <cell r="A60">
            <v>60</v>
          </cell>
          <cell r="B60" t="str">
            <v>External current account deficit (in millions of RD$)</v>
          </cell>
          <cell r="E60">
            <v>-669.8</v>
          </cell>
          <cell r="F60">
            <v>0</v>
          </cell>
          <cell r="G60">
            <v>0</v>
          </cell>
          <cell r="S60">
            <v>-3625.2299999999991</v>
          </cell>
        </row>
        <row r="61">
          <cell r="A61">
            <v>61</v>
          </cell>
          <cell r="B61" t="str">
            <v>External current account deficit (in millions of RD$)</v>
          </cell>
          <cell r="E61">
            <v>-719.9</v>
          </cell>
          <cell r="F61">
            <v>-389.4</v>
          </cell>
          <cell r="G61">
            <v>-442.6</v>
          </cell>
          <cell r="S61">
            <v>-3625.2299999999891</v>
          </cell>
        </row>
        <row r="62">
          <cell r="A62">
            <v>62</v>
          </cell>
          <cell r="B62" t="str">
            <v>Employment &amp; demographic data</v>
          </cell>
        </row>
        <row r="63">
          <cell r="A63">
            <v>63</v>
          </cell>
          <cell r="B63" t="str">
            <v>Population (in millions)</v>
          </cell>
          <cell r="E63">
            <v>5.6969999999999992</v>
          </cell>
          <cell r="F63">
            <v>5.8296799999999998</v>
          </cell>
          <cell r="G63">
            <v>5.9630700000000001</v>
          </cell>
          <cell r="S63">
            <v>7.6854799999999992</v>
          </cell>
        </row>
        <row r="64">
          <cell r="A64">
            <v>64</v>
          </cell>
          <cell r="B64" t="str">
            <v xml:space="preserve">  (percent change)</v>
          </cell>
          <cell r="E64">
            <v>0</v>
          </cell>
          <cell r="F64">
            <v>2.3289450588028782</v>
          </cell>
          <cell r="G64">
            <v>2.2881187303591233</v>
          </cell>
          <cell r="S64">
            <v>1.8594652480126372</v>
          </cell>
        </row>
        <row r="65">
          <cell r="A65">
            <v>65</v>
          </cell>
          <cell r="B65" t="str">
            <v>Working age population</v>
          </cell>
          <cell r="E65">
            <v>3111222.75</v>
          </cell>
          <cell r="F65">
            <v>3218200.25</v>
          </cell>
          <cell r="G65">
            <v>3327145</v>
          </cell>
          <cell r="S65">
            <v>4658771.5</v>
          </cell>
        </row>
        <row r="66">
          <cell r="A66">
            <v>66</v>
          </cell>
          <cell r="B66" t="str">
            <v xml:space="preserve">  (percent change)</v>
          </cell>
          <cell r="E66">
            <v>0</v>
          </cell>
          <cell r="F66">
            <v>3.4384391152963989</v>
          </cell>
          <cell r="G66">
            <v>3.3852694530118299</v>
          </cell>
          <cell r="S66">
            <v>2.3473715822396768</v>
          </cell>
        </row>
        <row r="67">
          <cell r="A67">
            <v>67</v>
          </cell>
          <cell r="B67" t="str">
            <v>Labor force</v>
          </cell>
          <cell r="E67">
            <v>0</v>
          </cell>
          <cell r="F67">
            <v>0</v>
          </cell>
          <cell r="G67">
            <v>0</v>
          </cell>
          <cell r="S67">
            <v>2857209</v>
          </cell>
        </row>
        <row r="68">
          <cell r="A68">
            <v>68</v>
          </cell>
          <cell r="B68" t="str">
            <v xml:space="preserve">  (percent change)</v>
          </cell>
          <cell r="E68">
            <v>0</v>
          </cell>
          <cell r="F68">
            <v>0</v>
          </cell>
          <cell r="G68">
            <v>0</v>
          </cell>
          <cell r="S68">
            <v>-5.2632573660138515</v>
          </cell>
        </row>
        <row r="69">
          <cell r="A69">
            <v>69</v>
          </cell>
          <cell r="B69" t="str">
            <v>Unemployment</v>
          </cell>
          <cell r="E69">
            <v>0</v>
          </cell>
          <cell r="F69">
            <v>0</v>
          </cell>
          <cell r="G69">
            <v>0</v>
          </cell>
          <cell r="S69">
            <v>456622.99999999994</v>
          </cell>
        </row>
        <row r="70">
          <cell r="A70">
            <v>70</v>
          </cell>
          <cell r="B70" t="str">
            <v>Unemployment rate</v>
          </cell>
          <cell r="E70">
            <v>0</v>
          </cell>
          <cell r="F70">
            <v>0</v>
          </cell>
          <cell r="G70">
            <v>0</v>
          </cell>
          <cell r="S70">
            <v>15.98143502977906</v>
          </cell>
        </row>
        <row r="71">
          <cell r="A71">
            <v>71</v>
          </cell>
          <cell r="B71" t="str">
            <v>Employment</v>
          </cell>
          <cell r="E71">
            <v>0</v>
          </cell>
          <cell r="F71">
            <v>0</v>
          </cell>
          <cell r="G71">
            <v>0</v>
          </cell>
          <cell r="S71">
            <v>2400586</v>
          </cell>
        </row>
        <row r="72">
          <cell r="A72">
            <v>72</v>
          </cell>
          <cell r="B72" t="str">
            <v xml:space="preserve">  (percent change)</v>
          </cell>
          <cell r="S72">
            <v>-0.66472182566775784</v>
          </cell>
        </row>
        <row r="73">
          <cell r="A73">
            <v>73</v>
          </cell>
        </row>
        <row r="74">
          <cell r="A74">
            <v>74</v>
          </cell>
          <cell r="B74" t="str">
            <v>From the external sector</v>
          </cell>
        </row>
        <row r="75">
          <cell r="A75">
            <v>75</v>
          </cell>
          <cell r="B75">
            <v>36279.540543055555</v>
          </cell>
        </row>
        <row r="76">
          <cell r="A76">
            <v>76</v>
          </cell>
          <cell r="B76" t="str">
            <v>External CA (mill US$)</v>
          </cell>
          <cell r="S76">
            <v>-282.99999999999989</v>
          </cell>
        </row>
        <row r="77">
          <cell r="A77">
            <v>77</v>
          </cell>
          <cell r="B77" t="str">
            <v>External CA (mill US$)</v>
          </cell>
          <cell r="S77">
            <v>-282.99999999999909</v>
          </cell>
        </row>
        <row r="78">
          <cell r="A78">
            <v>78</v>
          </cell>
          <cell r="B78" t="str">
            <v>Exports of goods and services</v>
          </cell>
          <cell r="S78">
            <v>5315.9</v>
          </cell>
        </row>
        <row r="79">
          <cell r="A79">
            <v>79</v>
          </cell>
          <cell r="B79" t="str">
            <v xml:space="preserve">   Goods</v>
          </cell>
          <cell r="S79">
            <v>3452.5</v>
          </cell>
        </row>
        <row r="80">
          <cell r="A80">
            <v>80</v>
          </cell>
          <cell r="B80" t="str">
            <v>Domestic</v>
          </cell>
          <cell r="S80">
            <v>736.39999999999986</v>
          </cell>
        </row>
        <row r="81">
          <cell r="A81">
            <v>81</v>
          </cell>
          <cell r="B81" t="str">
            <v>Free trade zones</v>
          </cell>
          <cell r="S81">
            <v>2716.1000000000004</v>
          </cell>
        </row>
        <row r="82">
          <cell r="A82">
            <v>82</v>
          </cell>
          <cell r="B82" t="str">
            <v xml:space="preserve">   Services</v>
          </cell>
          <cell r="S82">
            <v>1863.4</v>
          </cell>
        </row>
        <row r="83">
          <cell r="A83">
            <v>83</v>
          </cell>
          <cell r="B83" t="str">
            <v xml:space="preserve">      Tourism receipts</v>
          </cell>
          <cell r="S83">
            <v>1428.8</v>
          </cell>
        </row>
        <row r="84">
          <cell r="A84">
            <v>84</v>
          </cell>
          <cell r="B84" t="str">
            <v>Total exports of goods</v>
          </cell>
          <cell r="S84">
            <v>0</v>
          </cell>
        </row>
        <row r="85">
          <cell r="A85">
            <v>85</v>
          </cell>
          <cell r="B85" t="str">
            <v>Imports of goods and services</v>
          </cell>
          <cell r="S85">
            <v>5899.8</v>
          </cell>
        </row>
        <row r="86">
          <cell r="A86">
            <v>86</v>
          </cell>
          <cell r="B86" t="str">
            <v xml:space="preserve">   Goods (including free trade zones)</v>
          </cell>
          <cell r="S86">
            <v>4903.2</v>
          </cell>
        </row>
        <row r="87">
          <cell r="A87">
            <v>87</v>
          </cell>
          <cell r="B87" t="str">
            <v xml:space="preserve">      Consumer Goods</v>
          </cell>
          <cell r="S87">
            <v>1092.5999999999999</v>
          </cell>
        </row>
        <row r="88">
          <cell r="A88">
            <v>88</v>
          </cell>
          <cell r="B88" t="str">
            <v xml:space="preserve">         Durable</v>
          </cell>
          <cell r="S88">
            <v>517.9</v>
          </cell>
        </row>
        <row r="89">
          <cell r="A89">
            <v>89</v>
          </cell>
          <cell r="B89" t="str">
            <v xml:space="preserve">         Non durable</v>
          </cell>
          <cell r="S89">
            <v>574.69999999999993</v>
          </cell>
        </row>
        <row r="90">
          <cell r="A90">
            <v>90</v>
          </cell>
          <cell r="B90" t="str">
            <v xml:space="preserve">      Primary/Intermediate goods</v>
          </cell>
          <cell r="S90">
            <v>1284.8999999999999</v>
          </cell>
        </row>
        <row r="91">
          <cell r="A91">
            <v>91</v>
          </cell>
          <cell r="B91" t="str">
            <v xml:space="preserve">         of which: Petroleum products</v>
          </cell>
          <cell r="S91">
            <v>521.6</v>
          </cell>
        </row>
        <row r="92">
          <cell r="A92">
            <v>92</v>
          </cell>
          <cell r="B92" t="str">
            <v xml:space="preserve">      Capital goods</v>
          </cell>
          <cell r="S92">
            <v>614.19999999999993</v>
          </cell>
        </row>
        <row r="93">
          <cell r="A93">
            <v>93</v>
          </cell>
          <cell r="B93" t="str">
            <v xml:space="preserve">         of which: Related to privatization</v>
          </cell>
          <cell r="S93">
            <v>0</v>
          </cell>
        </row>
        <row r="94">
          <cell r="A94">
            <v>94</v>
          </cell>
          <cell r="B94" t="str">
            <v xml:space="preserve">   Services</v>
          </cell>
          <cell r="S94">
            <v>996.60000000000014</v>
          </cell>
        </row>
        <row r="95">
          <cell r="A95">
            <v>95</v>
          </cell>
          <cell r="B95" t="str">
            <v>Total imports of goods</v>
          </cell>
          <cell r="S95">
            <v>0</v>
          </cell>
        </row>
        <row r="96">
          <cell r="A96">
            <v>96</v>
          </cell>
          <cell r="B96" t="str">
            <v>Foreign direct investment (net)</v>
          </cell>
          <cell r="S96">
            <v>206.8</v>
          </cell>
        </row>
        <row r="97">
          <cell r="A97">
            <v>97</v>
          </cell>
          <cell r="B97" t="str">
            <v xml:space="preserve">   of which: Related to privatization</v>
          </cell>
          <cell r="S97">
            <v>0</v>
          </cell>
        </row>
        <row r="98">
          <cell r="A98">
            <v>98</v>
          </cell>
          <cell r="B98" t="str">
            <v>Imports net of FTZ imports</v>
          </cell>
        </row>
        <row r="99">
          <cell r="A99">
            <v>99</v>
          </cell>
          <cell r="B99" t="str">
            <v>Commercial banks (net capital flow)</v>
          </cell>
          <cell r="S99">
            <v>18</v>
          </cell>
        </row>
        <row r="100">
          <cell r="A100">
            <v>100</v>
          </cell>
        </row>
        <row r="101">
          <cell r="A101">
            <v>101</v>
          </cell>
          <cell r="B101" t="str">
            <v>Net official international reserves (increase +)</v>
          </cell>
          <cell r="S101">
            <v>-469.60264180264187</v>
          </cell>
        </row>
        <row r="102">
          <cell r="A102">
            <v>102</v>
          </cell>
          <cell r="B102" t="str">
            <v xml:space="preserve">   Gross reserves (increase +)</v>
          </cell>
          <cell r="S102">
            <v>-386.6</v>
          </cell>
        </row>
        <row r="103">
          <cell r="A103">
            <v>103</v>
          </cell>
          <cell r="B103" t="str">
            <v xml:space="preserve">   Liabilities (increase -)</v>
          </cell>
          <cell r="S103">
            <v>-83.002641802641847</v>
          </cell>
        </row>
        <row r="104">
          <cell r="A104">
            <v>104</v>
          </cell>
          <cell r="B104" t="str">
            <v xml:space="preserve">      of which: Use of Fund credits (increase -)</v>
          </cell>
          <cell r="S104">
            <v>8.1999999999999993</v>
          </cell>
        </row>
        <row r="105">
          <cell r="A105">
            <v>105</v>
          </cell>
        </row>
        <row r="106">
          <cell r="A106">
            <v>106</v>
          </cell>
          <cell r="B106" t="str">
            <v>Valuation adjustment</v>
          </cell>
          <cell r="S106">
            <v>0</v>
          </cell>
        </row>
        <row r="107">
          <cell r="A107">
            <v>107</v>
          </cell>
          <cell r="B107" t="str">
            <v>Domestic imports</v>
          </cell>
          <cell r="S107">
            <v>2991.7</v>
          </cell>
        </row>
        <row r="108">
          <cell r="A108">
            <v>108</v>
          </cell>
          <cell r="B108" t="str">
            <v>External public sector debt</v>
          </cell>
          <cell r="S108">
            <v>3946.42</v>
          </cell>
        </row>
        <row r="109">
          <cell r="A109">
            <v>109</v>
          </cell>
        </row>
        <row r="110">
          <cell r="A110">
            <v>110</v>
          </cell>
          <cell r="B110" t="str">
            <v>Interest due</v>
          </cell>
        </row>
        <row r="111">
          <cell r="A111">
            <v>111</v>
          </cell>
          <cell r="B111" t="str">
            <v xml:space="preserve">   Nonfinancial public sector</v>
          </cell>
        </row>
        <row r="112">
          <cell r="A112">
            <v>112</v>
          </cell>
          <cell r="B112" t="str">
            <v xml:space="preserve">      Government</v>
          </cell>
        </row>
        <row r="113">
          <cell r="A113">
            <v>113</v>
          </cell>
          <cell r="B113" t="str">
            <v xml:space="preserve">      Public enterprises</v>
          </cell>
        </row>
        <row r="114">
          <cell r="A114">
            <v>114</v>
          </cell>
          <cell r="B114" t="str">
            <v xml:space="preserve">   Financial public sector</v>
          </cell>
        </row>
        <row r="115">
          <cell r="A115">
            <v>115</v>
          </cell>
          <cell r="B115" t="str">
            <v xml:space="preserve">      BCRD (on nonreserve liabilities)</v>
          </cell>
        </row>
        <row r="116">
          <cell r="A116">
            <v>116</v>
          </cell>
          <cell r="B116" t="str">
            <v xml:space="preserve">      BCRD (on reserve liabilities)</v>
          </cell>
        </row>
        <row r="117">
          <cell r="A117">
            <v>117</v>
          </cell>
          <cell r="B117" t="str">
            <v xml:space="preserve">      Other (eg, Banco de Reservas)</v>
          </cell>
        </row>
        <row r="118">
          <cell r="A118">
            <v>118</v>
          </cell>
          <cell r="B118" t="str">
            <v xml:space="preserve">   Interest on arrears</v>
          </cell>
        </row>
        <row r="119">
          <cell r="A119">
            <v>119</v>
          </cell>
          <cell r="B119" t="str">
            <v xml:space="preserve">      Of which: on reserve liabilities</v>
          </cell>
        </row>
        <row r="120">
          <cell r="A120">
            <v>120</v>
          </cell>
        </row>
        <row r="121">
          <cell r="A121">
            <v>121</v>
          </cell>
          <cell r="B121" t="str">
            <v>Reprogramed or forgiven interest</v>
          </cell>
        </row>
        <row r="122">
          <cell r="A122">
            <v>122</v>
          </cell>
          <cell r="B122" t="str">
            <v>New arrears on interest due</v>
          </cell>
        </row>
        <row r="123">
          <cell r="A123">
            <v>123</v>
          </cell>
        </row>
        <row r="124">
          <cell r="A124">
            <v>124</v>
          </cell>
          <cell r="B124" t="str">
            <v>Net use of Fund credit</v>
          </cell>
        </row>
        <row r="125">
          <cell r="A125">
            <v>125</v>
          </cell>
          <cell r="B125" t="str">
            <v xml:space="preserve">   Purchase</v>
          </cell>
        </row>
        <row r="126">
          <cell r="A126">
            <v>126</v>
          </cell>
          <cell r="B126" t="str">
            <v xml:space="preserve">   Repurchase</v>
          </cell>
        </row>
        <row r="127">
          <cell r="A127">
            <v>127</v>
          </cell>
        </row>
        <row r="128">
          <cell r="A128">
            <v>128</v>
          </cell>
          <cell r="B128" t="str">
            <v>Disbursements (medium/long-term debt)</v>
          </cell>
        </row>
        <row r="129">
          <cell r="A129">
            <v>129</v>
          </cell>
          <cell r="B129" t="str">
            <v xml:space="preserve">   Nonfinancial public sector</v>
          </cell>
        </row>
        <row r="130">
          <cell r="A130">
            <v>130</v>
          </cell>
          <cell r="B130" t="str">
            <v xml:space="preserve">      Government</v>
          </cell>
        </row>
        <row r="131">
          <cell r="A131">
            <v>131</v>
          </cell>
          <cell r="B131" t="str">
            <v xml:space="preserve">      Public enterprises</v>
          </cell>
        </row>
        <row r="132">
          <cell r="A132">
            <v>132</v>
          </cell>
          <cell r="B132" t="str">
            <v xml:space="preserve">   Financial public sector</v>
          </cell>
        </row>
        <row r="133">
          <cell r="A133">
            <v>133</v>
          </cell>
          <cell r="B133" t="str">
            <v xml:space="preserve">      BCRD</v>
          </cell>
        </row>
        <row r="134">
          <cell r="A134">
            <v>134</v>
          </cell>
          <cell r="B134" t="str">
            <v xml:space="preserve">      Other (eg, Banco de Reservas)</v>
          </cell>
        </row>
        <row r="135">
          <cell r="A135">
            <v>135</v>
          </cell>
        </row>
        <row r="136">
          <cell r="A136">
            <v>136</v>
          </cell>
          <cell r="B136" t="str">
            <v>Amortization due (medium/long-term debt)</v>
          </cell>
        </row>
        <row r="137">
          <cell r="A137">
            <v>137</v>
          </cell>
          <cell r="B137" t="str">
            <v xml:space="preserve">   Nonfinancial public sector</v>
          </cell>
        </row>
        <row r="138">
          <cell r="A138">
            <v>138</v>
          </cell>
          <cell r="B138" t="str">
            <v xml:space="preserve">      Government</v>
          </cell>
        </row>
        <row r="139">
          <cell r="A139">
            <v>139</v>
          </cell>
          <cell r="B139" t="str">
            <v xml:space="preserve">      Public enterprises</v>
          </cell>
        </row>
        <row r="140">
          <cell r="A140">
            <v>140</v>
          </cell>
          <cell r="B140" t="str">
            <v xml:space="preserve">   Financial public sector</v>
          </cell>
        </row>
        <row r="141">
          <cell r="A141">
            <v>141</v>
          </cell>
          <cell r="B141" t="str">
            <v xml:space="preserve">      BCRD</v>
          </cell>
        </row>
        <row r="142">
          <cell r="A142">
            <v>142</v>
          </cell>
          <cell r="B142" t="str">
            <v xml:space="preserve">      Other (eg, Banco de Reservas)</v>
          </cell>
        </row>
        <row r="143">
          <cell r="A143">
            <v>143</v>
          </cell>
        </row>
        <row r="144">
          <cell r="A144">
            <v>144</v>
          </cell>
          <cell r="B144" t="str">
            <v>Debt rescheduled (medium/long-term debt)</v>
          </cell>
        </row>
        <row r="145">
          <cell r="A145">
            <v>145</v>
          </cell>
          <cell r="B145" t="str">
            <v>Debt forgiven (medium/long-term debt)</v>
          </cell>
        </row>
        <row r="146">
          <cell r="A146">
            <v>146</v>
          </cell>
          <cell r="B146" t="str">
            <v>New arrears (amortization on med/long-term debt)</v>
          </cell>
        </row>
        <row r="147">
          <cell r="A147">
            <v>147</v>
          </cell>
          <cell r="B147" t="str">
            <v>Reduction in outstanding arrears</v>
          </cell>
        </row>
        <row r="148">
          <cell r="A148">
            <v>148</v>
          </cell>
        </row>
        <row r="149">
          <cell r="A149">
            <v>149</v>
          </cell>
          <cell r="B149" t="str">
            <v>From fiscal sector</v>
          </cell>
        </row>
        <row r="150">
          <cell r="A150">
            <v>150</v>
          </cell>
          <cell r="B150">
            <v>36262.378366666664</v>
          </cell>
        </row>
        <row r="151">
          <cell r="A151">
            <v>151</v>
          </cell>
        </row>
        <row r="152">
          <cell r="A152">
            <v>152</v>
          </cell>
          <cell r="B152" t="str">
            <v>Public sector consumption (from 1995: GG)</v>
          </cell>
          <cell r="S152">
            <v>6692.02</v>
          </cell>
        </row>
        <row r="153">
          <cell r="A153">
            <v>153</v>
          </cell>
          <cell r="B153" t="str">
            <v xml:space="preserve">Public sector investment </v>
          </cell>
          <cell r="S153">
            <v>13490</v>
          </cell>
        </row>
        <row r="154">
          <cell r="A154">
            <v>154</v>
          </cell>
          <cell r="B154" t="str">
            <v>Public saving</v>
          </cell>
          <cell r="S154">
            <v>8600.9861474592726</v>
          </cell>
        </row>
        <row r="155">
          <cell r="A155">
            <v>155</v>
          </cell>
          <cell r="B155" t="str">
            <v>PS current account balance</v>
          </cell>
          <cell r="S155">
            <v>8934.586147459273</v>
          </cell>
        </row>
        <row r="156">
          <cell r="A156">
            <v>156</v>
          </cell>
          <cell r="B156" t="str">
            <v>Quasi-fiscal operations</v>
          </cell>
        </row>
        <row r="157">
          <cell r="A157">
            <v>157</v>
          </cell>
          <cell r="B157" t="str">
            <v>Grants</v>
          </cell>
        </row>
        <row r="158">
          <cell r="A158">
            <v>158</v>
          </cell>
        </row>
        <row r="159">
          <cell r="A159">
            <v>159</v>
          </cell>
          <cell r="B159" t="str">
            <v>Overall balance of the consolidated public sector</v>
          </cell>
        </row>
        <row r="160">
          <cell r="A160">
            <v>160</v>
          </cell>
          <cell r="B160" t="str">
            <v>Residual</v>
          </cell>
        </row>
        <row r="161">
          <cell r="A161">
            <v>161</v>
          </cell>
        </row>
        <row r="162">
          <cell r="A162">
            <v>162</v>
          </cell>
        </row>
        <row r="163">
          <cell r="A163">
            <v>163</v>
          </cell>
        </row>
        <row r="164">
          <cell r="A164">
            <v>164</v>
          </cell>
        </row>
        <row r="165">
          <cell r="A165">
            <v>165</v>
          </cell>
          <cell r="B165" t="str">
            <v>From monetary sector (stocks)</v>
          </cell>
        </row>
        <row r="166">
          <cell r="A166">
            <v>166</v>
          </cell>
          <cell r="B166">
            <v>36283.028455092594</v>
          </cell>
        </row>
        <row r="167">
          <cell r="A167">
            <v>167</v>
          </cell>
          <cell r="B167" t="str">
            <v>Net international assets/liabilities</v>
          </cell>
        </row>
        <row r="168">
          <cell r="A168">
            <v>168</v>
          </cell>
        </row>
        <row r="169">
          <cell r="A169">
            <v>169</v>
          </cell>
          <cell r="B169" t="str">
            <v>BCRD</v>
          </cell>
        </row>
        <row r="170">
          <cell r="A170">
            <v>170</v>
          </cell>
          <cell r="B170" t="str">
            <v>Official net international reserves</v>
          </cell>
        </row>
        <row r="171">
          <cell r="A171">
            <v>171</v>
          </cell>
          <cell r="B171" t="str">
            <v xml:space="preserve">   Assets</v>
          </cell>
        </row>
        <row r="172">
          <cell r="A172">
            <v>172</v>
          </cell>
          <cell r="B172" t="str">
            <v xml:space="preserve">   Liabilities</v>
          </cell>
        </row>
        <row r="173">
          <cell r="A173">
            <v>173</v>
          </cell>
        </row>
        <row r="174">
          <cell r="A174">
            <v>174</v>
          </cell>
          <cell r="B174" t="str">
            <v>Medium&amp;long-term liabilities</v>
          </cell>
        </row>
        <row r="175">
          <cell r="A175">
            <v>175</v>
          </cell>
          <cell r="B175" t="str">
            <v>Restructured commercial bank debt</v>
          </cell>
        </row>
        <row r="176">
          <cell r="A176">
            <v>176</v>
          </cell>
          <cell r="B176" t="str">
            <v xml:space="preserve">   less collateral bonds</v>
          </cell>
        </row>
        <row r="177">
          <cell r="A177">
            <v>177</v>
          </cell>
          <cell r="B177" t="str">
            <v>Other</v>
          </cell>
        </row>
        <row r="178">
          <cell r="A178">
            <v>178</v>
          </cell>
        </row>
        <row r="179">
          <cell r="A179">
            <v>179</v>
          </cell>
          <cell r="B179" t="str">
            <v>Commercial banks</v>
          </cell>
        </row>
        <row r="180">
          <cell r="A180">
            <v>180</v>
          </cell>
          <cell r="B180" t="str">
            <v>Net foreign assets</v>
          </cell>
        </row>
        <row r="181">
          <cell r="A181">
            <v>181</v>
          </cell>
          <cell r="B181" t="str">
            <v xml:space="preserve">   Assets</v>
          </cell>
        </row>
        <row r="182">
          <cell r="A182">
            <v>182</v>
          </cell>
          <cell r="B182" t="str">
            <v xml:space="preserve">   Liabilities</v>
          </cell>
        </row>
        <row r="183">
          <cell r="A183">
            <v>183</v>
          </cell>
        </row>
        <row r="184">
          <cell r="A184">
            <v>184</v>
          </cell>
          <cell r="B184" t="str">
            <v>Banco de Reservas</v>
          </cell>
        </row>
        <row r="185">
          <cell r="A185">
            <v>185</v>
          </cell>
          <cell r="B185" t="str">
            <v>Net foreign assets</v>
          </cell>
        </row>
        <row r="186">
          <cell r="A186">
            <v>186</v>
          </cell>
          <cell r="B186" t="str">
            <v xml:space="preserve">   Assets</v>
          </cell>
        </row>
        <row r="187">
          <cell r="A187">
            <v>187</v>
          </cell>
          <cell r="B187" t="str">
            <v xml:space="preserve">   Liabilities</v>
          </cell>
        </row>
        <row r="188">
          <cell r="A188">
            <v>188</v>
          </cell>
        </row>
        <row r="189">
          <cell r="A189">
            <v>189</v>
          </cell>
          <cell r="B189" t="str">
            <v>Private commercial banks</v>
          </cell>
        </row>
        <row r="190">
          <cell r="A190">
            <v>190</v>
          </cell>
          <cell r="B190" t="str">
            <v>Net foreign assets</v>
          </cell>
        </row>
        <row r="191">
          <cell r="A191">
            <v>191</v>
          </cell>
          <cell r="B191" t="str">
            <v xml:space="preserve">   Assets</v>
          </cell>
        </row>
        <row r="192">
          <cell r="A192">
            <v>192</v>
          </cell>
          <cell r="B192" t="str">
            <v xml:space="preserve">   Liabilities</v>
          </cell>
        </row>
        <row r="193">
          <cell r="A193">
            <v>193</v>
          </cell>
        </row>
        <row r="194">
          <cell r="A194">
            <v>194</v>
          </cell>
          <cell r="B194" t="str">
            <v>Net credit to the nonfinancial public sector</v>
          </cell>
        </row>
        <row r="195">
          <cell r="A195">
            <v>195</v>
          </cell>
          <cell r="B195" t="str">
            <v xml:space="preserve">   Central government (direct)</v>
          </cell>
        </row>
        <row r="196">
          <cell r="A196">
            <v>196</v>
          </cell>
          <cell r="B196" t="str">
            <v xml:space="preserve">   Rest of NFPS</v>
          </cell>
        </row>
        <row r="197">
          <cell r="A197">
            <v>197</v>
          </cell>
        </row>
        <row r="198">
          <cell r="A198">
            <v>198</v>
          </cell>
          <cell r="B198" t="str">
            <v>BCRD</v>
          </cell>
        </row>
        <row r="199">
          <cell r="A199">
            <v>199</v>
          </cell>
          <cell r="B199" t="str">
            <v>Central government (direct)</v>
          </cell>
        </row>
        <row r="200">
          <cell r="A200">
            <v>200</v>
          </cell>
          <cell r="B200" t="str">
            <v>Losses, interest less forex commision</v>
          </cell>
        </row>
        <row r="201">
          <cell r="A201">
            <v>201</v>
          </cell>
          <cell r="B201" t="str">
            <v>Rest of Public sector</v>
          </cell>
        </row>
        <row r="202">
          <cell r="A202">
            <v>202</v>
          </cell>
          <cell r="B202" t="str">
            <v>Credit to public enterprises</v>
          </cell>
        </row>
        <row r="203">
          <cell r="A203">
            <v>203</v>
          </cell>
          <cell r="B203" t="str">
            <v>Banco de Reservas</v>
          </cell>
        </row>
        <row r="204">
          <cell r="A204">
            <v>204</v>
          </cell>
          <cell r="B204" t="str">
            <v>Central government</v>
          </cell>
        </row>
        <row r="205">
          <cell r="A205">
            <v>205</v>
          </cell>
          <cell r="B205" t="str">
            <v>Municipalities &amp; other government</v>
          </cell>
        </row>
        <row r="206">
          <cell r="A206">
            <v>206</v>
          </cell>
          <cell r="B206" t="str">
            <v>Rest of NFPS</v>
          </cell>
        </row>
        <row r="207">
          <cell r="A207">
            <v>207</v>
          </cell>
          <cell r="B207" t="str">
            <v>Credit to public enterprises</v>
          </cell>
        </row>
        <row r="208">
          <cell r="A208">
            <v>208</v>
          </cell>
          <cell r="B208" t="str">
            <v>Private commercial banks</v>
          </cell>
        </row>
        <row r="209">
          <cell r="A209">
            <v>209</v>
          </cell>
          <cell r="B209" t="str">
            <v>Central government</v>
          </cell>
        </row>
        <row r="210">
          <cell r="A210">
            <v>210</v>
          </cell>
          <cell r="B210" t="str">
            <v>Municipalities &amp; other government</v>
          </cell>
        </row>
        <row r="211">
          <cell r="A211">
            <v>211</v>
          </cell>
          <cell r="B211" t="str">
            <v>Rest of NFPS</v>
          </cell>
        </row>
        <row r="212">
          <cell r="A212">
            <v>212</v>
          </cell>
          <cell r="B212" t="str">
            <v>Credit to public enterprises</v>
          </cell>
        </row>
        <row r="213">
          <cell r="A213">
            <v>213</v>
          </cell>
          <cell r="B213" t="str">
            <v>Monetary aggregates (Banking system)</v>
          </cell>
        </row>
        <row r="214">
          <cell r="A214">
            <v>214</v>
          </cell>
          <cell r="B214" t="str">
            <v>Currency in circulation</v>
          </cell>
        </row>
        <row r="215">
          <cell r="A215">
            <v>215</v>
          </cell>
          <cell r="B215" t="str">
            <v>Base money (M0)</v>
          </cell>
        </row>
        <row r="216">
          <cell r="A216">
            <v>216</v>
          </cell>
          <cell r="B216" t="str">
            <v>M1</v>
          </cell>
        </row>
        <row r="217">
          <cell r="A217">
            <v>217</v>
          </cell>
          <cell r="B217" t="str">
            <v>M2</v>
          </cell>
        </row>
        <row r="218">
          <cell r="A218">
            <v>218</v>
          </cell>
          <cell r="B218" t="str">
            <v>Liabilities to the private sector</v>
          </cell>
        </row>
        <row r="219">
          <cell r="A219">
            <v>219</v>
          </cell>
        </row>
        <row r="220">
          <cell r="A220">
            <v>220</v>
          </cell>
          <cell r="B220" t="str">
            <v>Monetary aggregates (Financial system)</v>
          </cell>
        </row>
        <row r="221">
          <cell r="A221">
            <v>221</v>
          </cell>
          <cell r="B221" t="str">
            <v>Currency in circulation</v>
          </cell>
        </row>
        <row r="222">
          <cell r="A222">
            <v>222</v>
          </cell>
          <cell r="B222" t="str">
            <v>M1</v>
          </cell>
        </row>
        <row r="223">
          <cell r="A223">
            <v>223</v>
          </cell>
          <cell r="B223" t="str">
            <v>M2</v>
          </cell>
        </row>
        <row r="224">
          <cell r="A224">
            <v>224</v>
          </cell>
        </row>
        <row r="225">
          <cell r="A225">
            <v>225</v>
          </cell>
        </row>
        <row r="226">
          <cell r="A226">
            <v>226</v>
          </cell>
        </row>
        <row r="227">
          <cell r="A227">
            <v>227</v>
          </cell>
        </row>
        <row r="228">
          <cell r="A228">
            <v>228</v>
          </cell>
        </row>
        <row r="229">
          <cell r="A229">
            <v>229</v>
          </cell>
        </row>
        <row r="230">
          <cell r="A230">
            <v>230</v>
          </cell>
        </row>
        <row r="231">
          <cell r="A231">
            <v>231</v>
          </cell>
        </row>
        <row r="232">
          <cell r="A232">
            <v>232</v>
          </cell>
        </row>
        <row r="233">
          <cell r="A233">
            <v>233</v>
          </cell>
        </row>
        <row r="234">
          <cell r="A234">
            <v>234</v>
          </cell>
        </row>
        <row r="235">
          <cell r="A235">
            <v>235</v>
          </cell>
        </row>
        <row r="236">
          <cell r="A236">
            <v>236</v>
          </cell>
        </row>
        <row r="237">
          <cell r="A237">
            <v>237</v>
          </cell>
        </row>
        <row r="238">
          <cell r="A238">
            <v>238</v>
          </cell>
        </row>
        <row r="239">
          <cell r="A239">
            <v>239</v>
          </cell>
        </row>
        <row r="240">
          <cell r="A240">
            <v>240</v>
          </cell>
        </row>
        <row r="241">
          <cell r="A241">
            <v>241</v>
          </cell>
        </row>
        <row r="242">
          <cell r="A242">
            <v>242</v>
          </cell>
        </row>
        <row r="243">
          <cell r="A243">
            <v>243</v>
          </cell>
        </row>
        <row r="244">
          <cell r="A244">
            <v>244</v>
          </cell>
        </row>
        <row r="245">
          <cell r="A245">
            <v>245</v>
          </cell>
        </row>
        <row r="246">
          <cell r="A246">
            <v>246</v>
          </cell>
        </row>
        <row r="247">
          <cell r="A247">
            <v>247</v>
          </cell>
        </row>
        <row r="248">
          <cell r="A248">
            <v>248</v>
          </cell>
        </row>
        <row r="249">
          <cell r="A249">
            <v>249</v>
          </cell>
        </row>
        <row r="250">
          <cell r="A250">
            <v>250</v>
          </cell>
        </row>
        <row r="251">
          <cell r="A251">
            <v>251</v>
          </cell>
        </row>
        <row r="252">
          <cell r="A252">
            <v>252</v>
          </cell>
        </row>
        <row r="253">
          <cell r="A253">
            <v>253</v>
          </cell>
        </row>
        <row r="254">
          <cell r="A254">
            <v>254</v>
          </cell>
        </row>
        <row r="255">
          <cell r="A255">
            <v>255</v>
          </cell>
        </row>
        <row r="256">
          <cell r="A256">
            <v>256</v>
          </cell>
        </row>
        <row r="257">
          <cell r="A257">
            <v>257</v>
          </cell>
        </row>
        <row r="258">
          <cell r="A258">
            <v>258</v>
          </cell>
        </row>
        <row r="259">
          <cell r="A259">
            <v>259</v>
          </cell>
        </row>
        <row r="260">
          <cell r="A260">
            <v>260</v>
          </cell>
        </row>
        <row r="261">
          <cell r="A261">
            <v>261</v>
          </cell>
        </row>
        <row r="262">
          <cell r="A262">
            <v>262</v>
          </cell>
        </row>
        <row r="263">
          <cell r="A263">
            <v>263</v>
          </cell>
        </row>
        <row r="264">
          <cell r="A264">
            <v>264</v>
          </cell>
        </row>
        <row r="265">
          <cell r="A265">
            <v>265</v>
          </cell>
        </row>
        <row r="266">
          <cell r="A266">
            <v>266</v>
          </cell>
        </row>
        <row r="267">
          <cell r="A267">
            <v>267</v>
          </cell>
        </row>
        <row r="268">
          <cell r="A268">
            <v>268</v>
          </cell>
        </row>
        <row r="269">
          <cell r="A269">
            <v>269</v>
          </cell>
        </row>
        <row r="270">
          <cell r="A270">
            <v>270</v>
          </cell>
        </row>
        <row r="271">
          <cell r="A271">
            <v>271</v>
          </cell>
        </row>
        <row r="272">
          <cell r="A272">
            <v>272</v>
          </cell>
        </row>
        <row r="273">
          <cell r="A273">
            <v>273</v>
          </cell>
        </row>
        <row r="274">
          <cell r="A274">
            <v>274</v>
          </cell>
        </row>
        <row r="275">
          <cell r="A275">
            <v>275</v>
          </cell>
        </row>
        <row r="276">
          <cell r="A276">
            <v>276</v>
          </cell>
        </row>
        <row r="277">
          <cell r="A277">
            <v>277</v>
          </cell>
        </row>
        <row r="278">
          <cell r="A278">
            <v>278</v>
          </cell>
        </row>
        <row r="279">
          <cell r="A279">
            <v>279</v>
          </cell>
        </row>
        <row r="280">
          <cell r="A280">
            <v>280</v>
          </cell>
        </row>
        <row r="281">
          <cell r="A281">
            <v>281</v>
          </cell>
        </row>
        <row r="282">
          <cell r="A282">
            <v>282</v>
          </cell>
        </row>
        <row r="283">
          <cell r="A283">
            <v>283</v>
          </cell>
        </row>
        <row r="284">
          <cell r="A284">
            <v>284</v>
          </cell>
        </row>
        <row r="285">
          <cell r="A285">
            <v>285</v>
          </cell>
        </row>
        <row r="286">
          <cell r="A286">
            <v>286</v>
          </cell>
        </row>
        <row r="287">
          <cell r="A287">
            <v>287</v>
          </cell>
        </row>
        <row r="288">
          <cell r="A288">
            <v>288</v>
          </cell>
        </row>
        <row r="289">
          <cell r="A289">
            <v>289</v>
          </cell>
        </row>
        <row r="290">
          <cell r="A290">
            <v>290</v>
          </cell>
        </row>
        <row r="291">
          <cell r="A291">
            <v>291</v>
          </cell>
        </row>
        <row r="292">
          <cell r="A292">
            <v>292</v>
          </cell>
        </row>
        <row r="293">
          <cell r="A293">
            <v>293</v>
          </cell>
        </row>
        <row r="294">
          <cell r="A294">
            <v>294</v>
          </cell>
        </row>
        <row r="295">
          <cell r="A295">
            <v>295</v>
          </cell>
        </row>
        <row r="296">
          <cell r="A296">
            <v>296</v>
          </cell>
        </row>
        <row r="297">
          <cell r="A297">
            <v>297</v>
          </cell>
        </row>
        <row r="298">
          <cell r="A298">
            <v>298</v>
          </cell>
        </row>
        <row r="299">
          <cell r="A299">
            <v>299</v>
          </cell>
        </row>
        <row r="300">
          <cell r="A300">
            <v>300</v>
          </cell>
        </row>
        <row r="301">
          <cell r="A301">
            <v>301</v>
          </cell>
        </row>
        <row r="302">
          <cell r="A302">
            <v>302</v>
          </cell>
        </row>
        <row r="303">
          <cell r="A303">
            <v>303</v>
          </cell>
        </row>
        <row r="304">
          <cell r="A304">
            <v>304</v>
          </cell>
        </row>
        <row r="305">
          <cell r="A305">
            <v>305</v>
          </cell>
        </row>
        <row r="306">
          <cell r="A306">
            <v>306</v>
          </cell>
        </row>
        <row r="307">
          <cell r="A307">
            <v>307</v>
          </cell>
        </row>
        <row r="308">
          <cell r="A308">
            <v>308</v>
          </cell>
        </row>
        <row r="309">
          <cell r="A309">
            <v>309</v>
          </cell>
        </row>
        <row r="310">
          <cell r="A310">
            <v>310</v>
          </cell>
        </row>
        <row r="311">
          <cell r="A311">
            <v>311</v>
          </cell>
        </row>
        <row r="312">
          <cell r="A312">
            <v>312</v>
          </cell>
        </row>
        <row r="313">
          <cell r="A313">
            <v>313</v>
          </cell>
        </row>
        <row r="314">
          <cell r="A314">
            <v>314</v>
          </cell>
        </row>
        <row r="315">
          <cell r="A315">
            <v>315</v>
          </cell>
        </row>
        <row r="316">
          <cell r="A316">
            <v>316</v>
          </cell>
        </row>
        <row r="317">
          <cell r="A317">
            <v>317</v>
          </cell>
        </row>
        <row r="318">
          <cell r="A318">
            <v>318</v>
          </cell>
        </row>
        <row r="319">
          <cell r="A319">
            <v>319</v>
          </cell>
        </row>
        <row r="320">
          <cell r="A320">
            <v>320</v>
          </cell>
        </row>
        <row r="321">
          <cell r="A321">
            <v>321</v>
          </cell>
        </row>
        <row r="322">
          <cell r="A322">
            <v>322</v>
          </cell>
        </row>
        <row r="323">
          <cell r="A323">
            <v>323</v>
          </cell>
        </row>
        <row r="324">
          <cell r="A324">
            <v>324</v>
          </cell>
        </row>
        <row r="325">
          <cell r="A325">
            <v>325</v>
          </cell>
        </row>
        <row r="326">
          <cell r="A326">
            <v>326</v>
          </cell>
        </row>
        <row r="327">
          <cell r="A327">
            <v>327</v>
          </cell>
        </row>
        <row r="328">
          <cell r="A328">
            <v>328</v>
          </cell>
        </row>
        <row r="329">
          <cell r="A329">
            <v>329</v>
          </cell>
        </row>
        <row r="330">
          <cell r="A330">
            <v>330</v>
          </cell>
        </row>
        <row r="331">
          <cell r="A331">
            <v>331</v>
          </cell>
        </row>
        <row r="332">
          <cell r="A332">
            <v>332</v>
          </cell>
        </row>
        <row r="333">
          <cell r="A333">
            <v>333</v>
          </cell>
        </row>
        <row r="334">
          <cell r="A334">
            <v>334</v>
          </cell>
        </row>
        <row r="335">
          <cell r="A335">
            <v>335</v>
          </cell>
        </row>
        <row r="336">
          <cell r="A336">
            <v>336</v>
          </cell>
        </row>
        <row r="337">
          <cell r="A337">
            <v>337</v>
          </cell>
        </row>
        <row r="338">
          <cell r="A338">
            <v>338</v>
          </cell>
        </row>
        <row r="339">
          <cell r="A339">
            <v>339</v>
          </cell>
        </row>
        <row r="340">
          <cell r="A340">
            <v>340</v>
          </cell>
        </row>
        <row r="341">
          <cell r="A341">
            <v>341</v>
          </cell>
        </row>
        <row r="342">
          <cell r="A342">
            <v>342</v>
          </cell>
        </row>
        <row r="343">
          <cell r="A343">
            <v>343</v>
          </cell>
        </row>
        <row r="344">
          <cell r="A344">
            <v>344</v>
          </cell>
        </row>
        <row r="345">
          <cell r="A345">
            <v>345</v>
          </cell>
        </row>
        <row r="346">
          <cell r="A346">
            <v>346</v>
          </cell>
        </row>
        <row r="347">
          <cell r="A347">
            <v>347</v>
          </cell>
        </row>
        <row r="348">
          <cell r="A348">
            <v>348</v>
          </cell>
        </row>
        <row r="349">
          <cell r="A349">
            <v>349</v>
          </cell>
        </row>
        <row r="350">
          <cell r="A350">
            <v>350</v>
          </cell>
        </row>
        <row r="351">
          <cell r="A351">
            <v>351</v>
          </cell>
        </row>
        <row r="352">
          <cell r="A352">
            <v>352</v>
          </cell>
        </row>
        <row r="353">
          <cell r="A353">
            <v>353</v>
          </cell>
        </row>
        <row r="354">
          <cell r="A354">
            <v>354</v>
          </cell>
        </row>
        <row r="355">
          <cell r="A355">
            <v>355</v>
          </cell>
        </row>
        <row r="356">
          <cell r="A356">
            <v>356</v>
          </cell>
        </row>
        <row r="357">
          <cell r="A357">
            <v>357</v>
          </cell>
        </row>
        <row r="358">
          <cell r="A358">
            <v>358</v>
          </cell>
        </row>
        <row r="359">
          <cell r="A359">
            <v>359</v>
          </cell>
        </row>
        <row r="360">
          <cell r="A360">
            <v>360</v>
          </cell>
        </row>
        <row r="361">
          <cell r="A361">
            <v>361</v>
          </cell>
        </row>
        <row r="362">
          <cell r="A362">
            <v>362</v>
          </cell>
        </row>
        <row r="363">
          <cell r="A363">
            <v>363</v>
          </cell>
        </row>
        <row r="364">
          <cell r="A364">
            <v>364</v>
          </cell>
        </row>
        <row r="365">
          <cell r="A365">
            <v>365</v>
          </cell>
        </row>
        <row r="366">
          <cell r="A366">
            <v>366</v>
          </cell>
        </row>
        <row r="367">
          <cell r="A367">
            <v>367</v>
          </cell>
        </row>
        <row r="368">
          <cell r="A368">
            <v>368</v>
          </cell>
        </row>
        <row r="369">
          <cell r="A369">
            <v>369</v>
          </cell>
        </row>
        <row r="370">
          <cell r="A370">
            <v>370</v>
          </cell>
        </row>
        <row r="371">
          <cell r="A371">
            <v>371</v>
          </cell>
        </row>
        <row r="372">
          <cell r="A372">
            <v>372</v>
          </cell>
        </row>
        <row r="373">
          <cell r="A373">
            <v>373</v>
          </cell>
        </row>
        <row r="374">
          <cell r="A374">
            <v>374</v>
          </cell>
        </row>
        <row r="375">
          <cell r="A375">
            <v>375</v>
          </cell>
        </row>
        <row r="376">
          <cell r="A376">
            <v>376</v>
          </cell>
        </row>
        <row r="377">
          <cell r="A377">
            <v>377</v>
          </cell>
        </row>
        <row r="378">
          <cell r="A378">
            <v>378</v>
          </cell>
        </row>
        <row r="379">
          <cell r="A379">
            <v>379</v>
          </cell>
        </row>
        <row r="380">
          <cell r="A380">
            <v>380</v>
          </cell>
        </row>
        <row r="381">
          <cell r="A381">
            <v>381</v>
          </cell>
        </row>
        <row r="382">
          <cell r="A382">
            <v>382</v>
          </cell>
        </row>
        <row r="383">
          <cell r="A383">
            <v>383</v>
          </cell>
        </row>
        <row r="384">
          <cell r="A384">
            <v>384</v>
          </cell>
        </row>
        <row r="385">
          <cell r="A385">
            <v>385</v>
          </cell>
        </row>
        <row r="386">
          <cell r="A386">
            <v>386</v>
          </cell>
        </row>
        <row r="387">
          <cell r="A387">
            <v>387</v>
          </cell>
        </row>
        <row r="388">
          <cell r="A388">
            <v>388</v>
          </cell>
        </row>
        <row r="389">
          <cell r="A389">
            <v>389</v>
          </cell>
        </row>
        <row r="390">
          <cell r="A390">
            <v>390</v>
          </cell>
        </row>
        <row r="391">
          <cell r="A391">
            <v>391</v>
          </cell>
        </row>
        <row r="392">
          <cell r="A392">
            <v>392</v>
          </cell>
        </row>
        <row r="393">
          <cell r="A393">
            <v>393</v>
          </cell>
        </row>
        <row r="394">
          <cell r="A394">
            <v>394</v>
          </cell>
        </row>
        <row r="395">
          <cell r="A395">
            <v>395</v>
          </cell>
        </row>
        <row r="396">
          <cell r="A396">
            <v>396</v>
          </cell>
        </row>
        <row r="397">
          <cell r="A397">
            <v>397</v>
          </cell>
        </row>
        <row r="398">
          <cell r="A398">
            <v>398</v>
          </cell>
        </row>
        <row r="399">
          <cell r="A399">
            <v>399</v>
          </cell>
        </row>
        <row r="400">
          <cell r="A400">
            <v>400</v>
          </cell>
        </row>
        <row r="401">
          <cell r="A401">
            <v>401</v>
          </cell>
        </row>
        <row r="402">
          <cell r="A402">
            <v>402</v>
          </cell>
        </row>
        <row r="403">
          <cell r="A403">
            <v>403</v>
          </cell>
        </row>
        <row r="404">
          <cell r="A404">
            <v>404</v>
          </cell>
        </row>
        <row r="405">
          <cell r="A405">
            <v>405</v>
          </cell>
        </row>
        <row r="406">
          <cell r="A406">
            <v>406</v>
          </cell>
        </row>
        <row r="407">
          <cell r="A407">
            <v>407</v>
          </cell>
        </row>
        <row r="408">
          <cell r="A408">
            <v>408</v>
          </cell>
        </row>
        <row r="409">
          <cell r="A409">
            <v>409</v>
          </cell>
        </row>
        <row r="410">
          <cell r="A410">
            <v>410</v>
          </cell>
        </row>
        <row r="411">
          <cell r="A411">
            <v>411</v>
          </cell>
        </row>
        <row r="412">
          <cell r="A412">
            <v>412</v>
          </cell>
        </row>
        <row r="413">
          <cell r="A413">
            <v>413</v>
          </cell>
        </row>
        <row r="414">
          <cell r="A414">
            <v>414</v>
          </cell>
        </row>
        <row r="415">
          <cell r="A415">
            <v>415</v>
          </cell>
        </row>
        <row r="416">
          <cell r="A416">
            <v>416</v>
          </cell>
        </row>
        <row r="417">
          <cell r="A417">
            <v>417</v>
          </cell>
        </row>
        <row r="418">
          <cell r="A418">
            <v>418</v>
          </cell>
        </row>
        <row r="419">
          <cell r="A419">
            <v>419</v>
          </cell>
        </row>
        <row r="420">
          <cell r="A420">
            <v>420</v>
          </cell>
        </row>
        <row r="421">
          <cell r="A421">
            <v>421</v>
          </cell>
        </row>
        <row r="422">
          <cell r="A422">
            <v>422</v>
          </cell>
        </row>
        <row r="423">
          <cell r="A423">
            <v>423</v>
          </cell>
        </row>
        <row r="424">
          <cell r="A424">
            <v>424</v>
          </cell>
        </row>
        <row r="425">
          <cell r="A425">
            <v>425</v>
          </cell>
        </row>
        <row r="426">
          <cell r="A426">
            <v>426</v>
          </cell>
        </row>
        <row r="427">
          <cell r="A427">
            <v>427</v>
          </cell>
        </row>
        <row r="428">
          <cell r="A428">
            <v>428</v>
          </cell>
        </row>
        <row r="429">
          <cell r="A429">
            <v>429</v>
          </cell>
        </row>
        <row r="430">
          <cell r="A430">
            <v>430</v>
          </cell>
        </row>
        <row r="431">
          <cell r="A431">
            <v>431</v>
          </cell>
        </row>
        <row r="432">
          <cell r="A432">
            <v>432</v>
          </cell>
        </row>
        <row r="433">
          <cell r="A433">
            <v>433</v>
          </cell>
        </row>
        <row r="434">
          <cell r="A434">
            <v>434</v>
          </cell>
        </row>
        <row r="435">
          <cell r="A435">
            <v>435</v>
          </cell>
        </row>
        <row r="436">
          <cell r="A436">
            <v>436</v>
          </cell>
        </row>
        <row r="437">
          <cell r="A437">
            <v>437</v>
          </cell>
        </row>
        <row r="438">
          <cell r="A438">
            <v>438</v>
          </cell>
        </row>
        <row r="439">
          <cell r="A439">
            <v>439</v>
          </cell>
        </row>
        <row r="440">
          <cell r="A440">
            <v>440</v>
          </cell>
        </row>
        <row r="441">
          <cell r="A441">
            <v>441</v>
          </cell>
        </row>
        <row r="442">
          <cell r="A442">
            <v>442</v>
          </cell>
        </row>
        <row r="443">
          <cell r="A443">
            <v>443</v>
          </cell>
        </row>
        <row r="444">
          <cell r="A444">
            <v>444</v>
          </cell>
        </row>
        <row r="445">
          <cell r="A445">
            <v>445</v>
          </cell>
        </row>
        <row r="446">
          <cell r="A446">
            <v>446</v>
          </cell>
        </row>
        <row r="447">
          <cell r="A447">
            <v>447</v>
          </cell>
        </row>
        <row r="448">
          <cell r="A448">
            <v>448</v>
          </cell>
        </row>
        <row r="449">
          <cell r="A449">
            <v>449</v>
          </cell>
        </row>
        <row r="450">
          <cell r="A450">
            <v>450</v>
          </cell>
        </row>
        <row r="451">
          <cell r="A451">
            <v>451</v>
          </cell>
        </row>
        <row r="452">
          <cell r="A452">
            <v>452</v>
          </cell>
        </row>
        <row r="453">
          <cell r="A453">
            <v>453</v>
          </cell>
        </row>
        <row r="454">
          <cell r="A454">
            <v>454</v>
          </cell>
        </row>
        <row r="455">
          <cell r="A455">
            <v>455</v>
          </cell>
        </row>
        <row r="456">
          <cell r="A456">
            <v>456</v>
          </cell>
        </row>
        <row r="457">
          <cell r="A457">
            <v>457</v>
          </cell>
        </row>
        <row r="458">
          <cell r="A458">
            <v>458</v>
          </cell>
        </row>
        <row r="459">
          <cell r="A459">
            <v>459</v>
          </cell>
        </row>
        <row r="460">
          <cell r="A460">
            <v>460</v>
          </cell>
        </row>
        <row r="461">
          <cell r="A461">
            <v>461</v>
          </cell>
        </row>
        <row r="462">
          <cell r="A462">
            <v>462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édito SPNF Sin inversiones"/>
      <sheetName val="Sheet1"/>
      <sheetName val="Crédito SPNF (fiscal)"/>
    </sheetNames>
    <sheetDataSet>
      <sheetData sheetId="0"/>
      <sheetData sheetId="1"/>
      <sheetData sheetId="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ic data"/>
      <sheetName val="Contents"/>
      <sheetName val="R1"/>
      <sheetName val="R2"/>
      <sheetName val="R3"/>
      <sheetName val="R4"/>
      <sheetName val="R5"/>
      <sheetName val="R6"/>
      <sheetName val="R7"/>
      <sheetName val="E1"/>
      <sheetName val="E2"/>
      <sheetName val="L1"/>
      <sheetName val="L2"/>
      <sheetName val="L3"/>
      <sheetName val="L4"/>
      <sheetName val="L5"/>
      <sheetName val="L6"/>
      <sheetName val="L7"/>
      <sheetName val="R8"/>
      <sheetName val="Gov1"/>
      <sheetName val="Gov2"/>
      <sheetName val="Gov3"/>
      <sheetName val="Gov4"/>
      <sheetName val="Gov5"/>
      <sheetName val="Gov6"/>
      <sheetName val="Gov7"/>
      <sheetName val="Gov8"/>
      <sheetName val="Gov9"/>
      <sheetName val="M1"/>
      <sheetName val="M2"/>
      <sheetName val="M3"/>
      <sheetName val="M4"/>
      <sheetName val="M5"/>
      <sheetName val="B1"/>
      <sheetName val="B2"/>
      <sheetName val="B3"/>
      <sheetName val="D"/>
      <sheetName val="BoP"/>
      <sheetName val="T1"/>
      <sheetName val="T2"/>
      <sheetName val="T3"/>
      <sheetName val="40"/>
      <sheetName val="41"/>
      <sheetName val="42"/>
      <sheetName val="43"/>
      <sheetName val="44"/>
      <sheetName val="4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1">
          <cell r="A1" t="str">
            <v>Table 7. Latvia: Gross Domestic Product by Expenditure at Constant Prices, 1996-2000</v>
          </cell>
        </row>
        <row r="4">
          <cell r="B4">
            <v>1995</v>
          </cell>
          <cell r="C4">
            <v>1996</v>
          </cell>
          <cell r="D4">
            <v>1997</v>
          </cell>
          <cell r="E4">
            <v>1998</v>
          </cell>
          <cell r="F4">
            <v>1999</v>
          </cell>
          <cell r="G4">
            <v>2000</v>
          </cell>
        </row>
        <row r="6">
          <cell r="C6" t="str">
            <v>(In thousands of 1995 lats)</v>
          </cell>
        </row>
        <row r="7">
          <cell r="A7" t="str">
            <v>Final consumption</v>
          </cell>
          <cell r="B7">
            <v>1992317</v>
          </cell>
          <cell r="C7">
            <v>2153374.6165267015</v>
          </cell>
          <cell r="D7">
            <v>2236061</v>
          </cell>
          <cell r="E7">
            <v>2374749</v>
          </cell>
          <cell r="F7">
            <v>2466123</v>
          </cell>
          <cell r="G7">
            <v>2559601</v>
          </cell>
        </row>
        <row r="8">
          <cell r="A8" t="str">
            <v xml:space="preserve">Households and of non-profit </v>
          </cell>
        </row>
        <row r="9">
          <cell r="A9" t="str">
            <v xml:space="preserve">institutions serving households (NPISH)  </v>
          </cell>
          <cell r="B9">
            <v>1470541</v>
          </cell>
          <cell r="C9">
            <v>1622275.6261519773</v>
          </cell>
          <cell r="D9">
            <v>1703541</v>
          </cell>
          <cell r="E9">
            <v>1809935</v>
          </cell>
          <cell r="F9">
            <v>1901359</v>
          </cell>
          <cell r="G9">
            <v>2007234</v>
          </cell>
        </row>
        <row r="10">
          <cell r="A10" t="str">
            <v>General government</v>
          </cell>
          <cell r="B10">
            <v>521776</v>
          </cell>
          <cell r="C10">
            <v>531098.99037472392</v>
          </cell>
          <cell r="D10">
            <v>532520</v>
          </cell>
          <cell r="E10">
            <v>564814</v>
          </cell>
          <cell r="F10">
            <v>564764</v>
          </cell>
          <cell r="G10">
            <v>552367</v>
          </cell>
        </row>
        <row r="11">
          <cell r="A11" t="str">
            <v>Gross capital formation</v>
          </cell>
          <cell r="B11">
            <v>413625.12625088287</v>
          </cell>
          <cell r="C11">
            <v>438258.3834732984</v>
          </cell>
          <cell r="D11">
            <v>491880</v>
          </cell>
          <cell r="E11">
            <v>684786</v>
          </cell>
          <cell r="F11">
            <v>624870</v>
          </cell>
          <cell r="G11">
            <v>617163</v>
          </cell>
        </row>
        <row r="12">
          <cell r="A12" t="str">
            <v>Gross fixed capital formation</v>
          </cell>
          <cell r="B12">
            <v>354876</v>
          </cell>
          <cell r="C12">
            <v>434026.3834732984</v>
          </cell>
          <cell r="D12">
            <v>523996</v>
          </cell>
          <cell r="E12">
            <v>754489</v>
          </cell>
          <cell r="F12">
            <v>724215</v>
          </cell>
          <cell r="G12">
            <v>802305</v>
          </cell>
        </row>
        <row r="13">
          <cell r="A13" t="str">
            <v xml:space="preserve">Changes in inventories </v>
          </cell>
          <cell r="B13">
            <v>58749</v>
          </cell>
          <cell r="C13">
            <v>4232</v>
          </cell>
          <cell r="D13">
            <v>-32116</v>
          </cell>
          <cell r="E13">
            <v>-69703</v>
          </cell>
          <cell r="F13">
            <v>-99345</v>
          </cell>
          <cell r="G13">
            <v>-185142</v>
          </cell>
        </row>
        <row r="14">
          <cell r="A14" t="str">
            <v>Exports of goods and services</v>
          </cell>
          <cell r="B14">
            <v>1101039.8737491171</v>
          </cell>
          <cell r="C14">
            <v>1323911</v>
          </cell>
          <cell r="D14">
            <v>1497675</v>
          </cell>
          <cell r="E14">
            <v>1570381</v>
          </cell>
          <cell r="F14">
            <v>1470475</v>
          </cell>
          <cell r="G14">
            <v>1658408</v>
          </cell>
        </row>
        <row r="15">
          <cell r="A15" t="str">
            <v>Imports of goods and services</v>
          </cell>
          <cell r="B15">
            <v>1157759</v>
          </cell>
          <cell r="C15">
            <v>1487839</v>
          </cell>
          <cell r="D15">
            <v>1588862</v>
          </cell>
          <cell r="E15">
            <v>1890795</v>
          </cell>
          <cell r="F15">
            <v>1792902</v>
          </cell>
          <cell r="G15">
            <v>1884456</v>
          </cell>
        </row>
        <row r="16">
          <cell r="A16" t="str">
            <v>GDP at purchasers'  prices</v>
          </cell>
          <cell r="B16">
            <v>2349223</v>
          </cell>
          <cell r="C16">
            <v>2427705</v>
          </cell>
          <cell r="D16">
            <v>2636754</v>
          </cell>
          <cell r="E16">
            <v>2739121</v>
          </cell>
          <cell r="F16">
            <v>2768566</v>
          </cell>
          <cell r="G16">
            <v>2950716</v>
          </cell>
        </row>
        <row r="18">
          <cell r="C18" t="str">
            <v>(Percentage growth)</v>
          </cell>
        </row>
        <row r="19">
          <cell r="A19" t="str">
            <v>Final consumption</v>
          </cell>
          <cell r="C19" t="str">
            <v>...</v>
          </cell>
          <cell r="D19">
            <v>3.8398513123865108</v>
          </cell>
          <cell r="E19">
            <v>6.2023352672400334</v>
          </cell>
          <cell r="F19">
            <v>3.8477329604096999</v>
          </cell>
          <cell r="G19">
            <v>3.7904840918315807</v>
          </cell>
        </row>
        <row r="20">
          <cell r="A20" t="str">
            <v xml:space="preserve">Households and of non-profit </v>
          </cell>
        </row>
        <row r="21">
          <cell r="A21" t="str">
            <v xml:space="preserve">institutions serving households (NPISH)  </v>
          </cell>
          <cell r="C21" t="str">
            <v>...</v>
          </cell>
          <cell r="D21">
            <v>5.0093444380215013</v>
          </cell>
          <cell r="E21">
            <v>6.2454616589797451</v>
          </cell>
          <cell r="F21">
            <v>5.0512311215596073</v>
          </cell>
          <cell r="G21">
            <v>5.5683855600126009</v>
          </cell>
        </row>
        <row r="22">
          <cell r="A22" t="str">
            <v>General government</v>
          </cell>
          <cell r="C22" t="str">
            <v>...</v>
          </cell>
          <cell r="D22">
            <v>0.26756021966327648</v>
          </cell>
          <cell r="E22">
            <v>6.0643731690828595</v>
          </cell>
          <cell r="F22">
            <v>-8.8524717871685255E-3</v>
          </cell>
          <cell r="G22">
            <v>-2.1950761734104818</v>
          </cell>
        </row>
        <row r="23">
          <cell r="A23" t="str">
            <v>Gross capital formation</v>
          </cell>
          <cell r="C23" t="str">
            <v>...</v>
          </cell>
          <cell r="D23">
            <v>12.235160478103801</v>
          </cell>
          <cell r="E23">
            <v>39.218101976091724</v>
          </cell>
          <cell r="F23">
            <v>-8.7495947639116505</v>
          </cell>
          <cell r="G23">
            <v>-1.2333765423208076</v>
          </cell>
        </row>
        <row r="24">
          <cell r="A24" t="str">
            <v>Gross fixed capital formation</v>
          </cell>
          <cell r="C24" t="str">
            <v>...</v>
          </cell>
          <cell r="D24">
            <v>20.729066239411374</v>
          </cell>
          <cell r="E24">
            <v>43.987549523278815</v>
          </cell>
          <cell r="F24">
            <v>-4.0125170810972772</v>
          </cell>
          <cell r="G24">
            <v>10.782709554483127</v>
          </cell>
        </row>
        <row r="25">
          <cell r="A25" t="str">
            <v xml:space="preserve">Changes in inventories </v>
          </cell>
          <cell r="C25" t="str">
            <v>...</v>
          </cell>
          <cell r="D25">
            <v>-858.8846880907372</v>
          </cell>
          <cell r="E25">
            <v>117.03512268028398</v>
          </cell>
          <cell r="F25">
            <v>42.526146650789777</v>
          </cell>
          <cell r="G25">
            <v>86.362675524686708</v>
          </cell>
        </row>
        <row r="26">
          <cell r="A26" t="str">
            <v>Exports of goods and services</v>
          </cell>
          <cell r="C26" t="str">
            <v>...</v>
          </cell>
          <cell r="D26">
            <v>13.125051457386494</v>
          </cell>
          <cell r="E26">
            <v>4.8545912831555516</v>
          </cell>
          <cell r="F26">
            <v>-6.3618956164141043</v>
          </cell>
          <cell r="G26">
            <v>12.78042809296316</v>
          </cell>
        </row>
        <row r="27">
          <cell r="A27" t="str">
            <v>Imports of goods and services</v>
          </cell>
          <cell r="C27" t="str">
            <v>...</v>
          </cell>
          <cell r="D27">
            <v>6.7899147690039019</v>
          </cell>
          <cell r="E27">
            <v>19.003097814662318</v>
          </cell>
          <cell r="F27">
            <v>-5.1773460369844422</v>
          </cell>
          <cell r="G27">
            <v>5.1064698460930869</v>
          </cell>
        </row>
        <row r="28">
          <cell r="A28" t="str">
            <v>GDP at purchasers'  prices</v>
          </cell>
          <cell r="C28" t="str">
            <v>...</v>
          </cell>
          <cell r="D28">
            <v>8.6109720909253831</v>
          </cell>
          <cell r="E28">
            <v>3.8823113570700896</v>
          </cell>
          <cell r="F28">
            <v>1.0749798931847021</v>
          </cell>
          <cell r="G28">
            <v>6.5792182667850474</v>
          </cell>
        </row>
        <row r="30">
          <cell r="A30" t="str">
            <v xml:space="preserve">   Source:  Central Statistical Bureau of Latvia.</v>
          </cell>
        </row>
      </sheetData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SAINT2"/>
      <sheetName val="shared data"/>
    </sheetNames>
    <definedNames>
      <definedName name="[Macros Import].qbop"/>
    </definedNames>
    <sheetDataSet>
      <sheetData sheetId="0" refreshError="1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uctura"/>
      <sheetName val="Tasas de Interés"/>
      <sheetName val="BCP"/>
      <sheetName val="Soc. Mon. de Dep."/>
      <sheetName val="Panorama Monetario"/>
      <sheetName val="Soc. no Mon. de Dep."/>
      <sheetName val="Panorama Soc. de Dep."/>
      <sheetName val="ControlSheet"/>
      <sheetName val="Cuentas FMI"/>
      <sheetName val="ponder a y p "/>
      <sheetName val="Paragua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NF Acuerdo Incl. Int."/>
      <sheetName val="Blance Trimestral enviado a Ros"/>
      <sheetName val="Blance%20Trimestral%20enviado%2"/>
      <sheetName val="BCP"/>
      <sheetName val="ponder a y p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1"/>
      <sheetName val="Table 1"/>
      <sheetName val="Table 2"/>
      <sheetName val="Table 3"/>
      <sheetName val="Table 4"/>
      <sheetName val="Table 5"/>
      <sheetName val="Table 6"/>
      <sheetName val="Table 7"/>
      <sheetName val="Table 8"/>
      <sheetName val="Table 9"/>
      <sheetName val="Table 11"/>
      <sheetName val="Table10"/>
      <sheetName val="HIPCAss"/>
      <sheetName val="AssumpE"/>
      <sheetName val="Debtserv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NF Acuerdo Incl. Int."/>
      <sheetName val="BCP"/>
    </sheetNames>
    <definedNames>
      <definedName name="asd" sheetId="0"/>
      <definedName name="OnShow" sheetId="0"/>
      <definedName name="spnf" sheetId="0"/>
      <definedName name="will" sheetId="0"/>
    </definedNames>
    <sheetDataSet>
      <sheetData sheetId="0" refreshError="1"/>
      <sheetData sheetId="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graf 1"/>
      <sheetName val="Current"/>
      <sheetName val="StRp_Tbl1"/>
      <sheetName val="SetUp_Sheet"/>
      <sheetName val="Data_check"/>
      <sheetName val="embi_day"/>
      <sheetName val="GenericIR"/>
      <sheetName val="Stfrprtables"/>
      <sheetName val="SPNF Acuerdo Incl. Int."/>
    </sheetNames>
    <definedNames>
      <definedName name="BFLD_DF"/>
      <definedName name="NTDD_RG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6"/>
      <sheetName val="Q5"/>
      <sheetName val="GeoBop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Gold"/>
      <sheetName val="Nickel"/>
      <sheetName val="Coal"/>
      <sheetName val="PGold"/>
      <sheetName val="PNickel"/>
      <sheetName val="PCoal"/>
    </sheetNames>
    <sheetDataSet>
      <sheetData sheetId="0"/>
      <sheetData sheetId="1">
        <row r="583">
          <cell r="B583">
            <v>1725.1</v>
          </cell>
          <cell r="C583">
            <v>1727.5</v>
          </cell>
          <cell r="D583">
            <v>1729.5</v>
          </cell>
          <cell r="E583">
            <v>1731.1</v>
          </cell>
          <cell r="F583">
            <v>1732.9</v>
          </cell>
          <cell r="G583">
            <v>1734.9</v>
          </cell>
          <cell r="H583">
            <v>1736.5</v>
          </cell>
          <cell r="I583">
            <v>1737.8</v>
          </cell>
          <cell r="J583">
            <v>1739.3</v>
          </cell>
          <cell r="K583">
            <v>1742.3</v>
          </cell>
          <cell r="L583">
            <v>1744.4</v>
          </cell>
          <cell r="M583">
            <v>1817.2</v>
          </cell>
          <cell r="N583">
            <v>1753.8</v>
          </cell>
          <cell r="O583">
            <v>1763.1</v>
          </cell>
          <cell r="P583">
            <v>1785</v>
          </cell>
          <cell r="Q583">
            <v>1806.5</v>
          </cell>
          <cell r="R583">
            <v>1827.7</v>
          </cell>
          <cell r="S583">
            <v>1849.2</v>
          </cell>
          <cell r="T583">
            <v>1859.2</v>
          </cell>
          <cell r="U583">
            <v>1869.2</v>
          </cell>
        </row>
      </sheetData>
      <sheetData sheetId="2">
        <row r="583">
          <cell r="B583">
            <v>16434</v>
          </cell>
          <cell r="C583">
            <v>16449.25</v>
          </cell>
          <cell r="D583">
            <v>16461.25</v>
          </cell>
          <cell r="E583">
            <v>16473.75</v>
          </cell>
          <cell r="F583">
            <v>16478.75</v>
          </cell>
          <cell r="G583">
            <v>16486</v>
          </cell>
          <cell r="H583">
            <v>16489.75</v>
          </cell>
          <cell r="I583">
            <v>16493.5</v>
          </cell>
          <cell r="J583">
            <v>16497.25</v>
          </cell>
          <cell r="K583">
            <v>16505.25</v>
          </cell>
          <cell r="L583">
            <v>16513.25</v>
          </cell>
          <cell r="M583">
            <v>16521.25</v>
          </cell>
          <cell r="N583">
            <v>16529.25</v>
          </cell>
          <cell r="O583">
            <v>16537.25</v>
          </cell>
          <cell r="P583">
            <v>16545.25</v>
          </cell>
          <cell r="Q583">
            <v>16562.25</v>
          </cell>
          <cell r="R583">
            <v>16579.25</v>
          </cell>
          <cell r="S583">
            <v>16596.25</v>
          </cell>
          <cell r="T583">
            <v>16613.25</v>
          </cell>
          <cell r="U583">
            <v>16630.25</v>
          </cell>
          <cell r="V583">
            <v>16647.25</v>
          </cell>
          <cell r="W583">
            <v>16658.25</v>
          </cell>
          <cell r="X583">
            <v>16669.25</v>
          </cell>
          <cell r="Y583">
            <v>16680.25</v>
          </cell>
          <cell r="Z583">
            <v>16691.25</v>
          </cell>
          <cell r="AA583">
            <v>16702.25</v>
          </cell>
          <cell r="AB583">
            <v>16713.25</v>
          </cell>
          <cell r="AC583">
            <v>16723.25</v>
          </cell>
          <cell r="AD583">
            <v>16733.25</v>
          </cell>
          <cell r="AE583">
            <v>16744.25</v>
          </cell>
          <cell r="AF583">
            <v>16755.25</v>
          </cell>
          <cell r="AG583">
            <v>16766.25</v>
          </cell>
          <cell r="AH583">
            <v>16777.25</v>
          </cell>
          <cell r="AI583">
            <v>16789.25</v>
          </cell>
          <cell r="AJ583">
            <v>16801.25</v>
          </cell>
          <cell r="AK583">
            <v>16813.25</v>
          </cell>
          <cell r="AL583">
            <v>16825.25</v>
          </cell>
          <cell r="AM583">
            <v>16837.25</v>
          </cell>
          <cell r="AN583">
            <v>16849.25</v>
          </cell>
          <cell r="AO583">
            <v>16861.25</v>
          </cell>
          <cell r="AP583">
            <v>16873.25</v>
          </cell>
          <cell r="AQ583">
            <v>16884.25</v>
          </cell>
          <cell r="AR583">
            <v>16895.25</v>
          </cell>
          <cell r="AS583">
            <v>16906.25</v>
          </cell>
          <cell r="AT583">
            <v>16917.25</v>
          </cell>
          <cell r="AU583">
            <v>16925.25</v>
          </cell>
          <cell r="AV583">
            <v>16933.25</v>
          </cell>
          <cell r="AW583">
            <v>16941.25</v>
          </cell>
          <cell r="AX583">
            <v>16949.25</v>
          </cell>
          <cell r="AY583">
            <v>16957.25</v>
          </cell>
          <cell r="AZ583">
            <v>16965.25</v>
          </cell>
          <cell r="BA583">
            <v>16973.25</v>
          </cell>
          <cell r="BB583">
            <v>16981.25</v>
          </cell>
          <cell r="BC583">
            <v>16990.25</v>
          </cell>
          <cell r="BD583">
            <v>16999.25</v>
          </cell>
          <cell r="BE583">
            <v>17008.25</v>
          </cell>
          <cell r="BF583">
            <v>17017.25</v>
          </cell>
        </row>
      </sheetData>
      <sheetData sheetId="3">
        <row r="583">
          <cell r="B583">
            <v>68.45</v>
          </cell>
          <cell r="C583">
            <v>69.900000000000006</v>
          </cell>
          <cell r="D583">
            <v>69.8</v>
          </cell>
          <cell r="E583">
            <v>70.099999999999994</v>
          </cell>
          <cell r="F583">
            <v>70.400000000000006</v>
          </cell>
          <cell r="G583">
            <v>70.7</v>
          </cell>
          <cell r="H583">
            <v>71.25</v>
          </cell>
          <cell r="I583">
            <v>71.8</v>
          </cell>
          <cell r="J583">
            <v>72.3</v>
          </cell>
          <cell r="K583">
            <v>72.5</v>
          </cell>
          <cell r="L583">
            <v>72.650000000000006</v>
          </cell>
          <cell r="M583">
            <v>72.849999999999994</v>
          </cell>
          <cell r="N583">
            <v>72.7</v>
          </cell>
          <cell r="O583">
            <v>72.55</v>
          </cell>
          <cell r="P583">
            <v>72.400000000000006</v>
          </cell>
          <cell r="Q583">
            <v>72.25</v>
          </cell>
          <cell r="R583">
            <v>72.05</v>
          </cell>
          <cell r="S583">
            <v>71.900000000000006</v>
          </cell>
          <cell r="T583">
            <v>71.75</v>
          </cell>
          <cell r="U583">
            <v>71.599999999999994</v>
          </cell>
          <cell r="V583">
            <v>71.5</v>
          </cell>
          <cell r="W583">
            <v>71.400000000000006</v>
          </cell>
          <cell r="X583">
            <v>71.3</v>
          </cell>
          <cell r="Y583">
            <v>71.25</v>
          </cell>
          <cell r="Z583">
            <v>71.150000000000006</v>
          </cell>
          <cell r="AA583">
            <v>71.05</v>
          </cell>
          <cell r="AB583">
            <v>71</v>
          </cell>
          <cell r="AC583">
            <v>70.900000000000006</v>
          </cell>
          <cell r="AD583">
            <v>70.900000000000006</v>
          </cell>
          <cell r="AE583">
            <v>70.849999999999994</v>
          </cell>
          <cell r="AF583">
            <v>70.849999999999994</v>
          </cell>
          <cell r="AG583">
            <v>70.8</v>
          </cell>
          <cell r="AH583">
            <v>70.8</v>
          </cell>
          <cell r="AI583">
            <v>70.8</v>
          </cell>
          <cell r="AJ583">
            <v>70.75</v>
          </cell>
          <cell r="AK583">
            <v>70.75</v>
          </cell>
          <cell r="AL583">
            <v>70.75</v>
          </cell>
          <cell r="AM583">
            <v>70.7</v>
          </cell>
          <cell r="AN583">
            <v>70.7</v>
          </cell>
          <cell r="AO583">
            <v>70.650000000000006</v>
          </cell>
          <cell r="AP583">
            <v>70.650000000000006</v>
          </cell>
          <cell r="AQ583">
            <v>70.650000000000006</v>
          </cell>
          <cell r="AR583">
            <v>70.599999999999994</v>
          </cell>
          <cell r="AS583">
            <v>70.599999999999994</v>
          </cell>
          <cell r="AT583">
            <v>70.599999999999994</v>
          </cell>
          <cell r="AU583">
            <v>70.55</v>
          </cell>
          <cell r="AV583">
            <v>70.55</v>
          </cell>
          <cell r="AW583">
            <v>70.5</v>
          </cell>
          <cell r="AX583">
            <v>70.5</v>
          </cell>
        </row>
      </sheetData>
      <sheetData sheetId="4"/>
      <sheetData sheetId="5"/>
      <sheetData sheetId="6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tas cuantitativas"/>
      <sheetName val="Seguimientos"/>
      <sheetName val="money"/>
      <sheetName val="créditocons"/>
      <sheetName val="QF_BCRD"/>
      <sheetName val="QF_losses FMI"/>
      <sheetName val="cuadro baseQf)"/>
      <sheetName val="cuadro baseQf) (2)"/>
      <sheetName val="cable 1"/>
      <sheetName val="Escenario Base"/>
      <sheetName val="Q-F Base"/>
      <sheetName val="Escenario Alternativo"/>
      <sheetName val="Q-F Alternativo"/>
      <sheetName val="Seasonal Factors"/>
      <sheetName val="Supuestos Macro (3)"/>
      <sheetName val="Cable 2"/>
      <sheetName val="Sheet1"/>
      <sheetName val="Supuestos Mac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ErrCheck"/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presas Publicas detalle"/>
      <sheetName val="Main"/>
      <sheetName val="Links"/>
      <sheetName val="ErrCheck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ig1"/>
      <sheetName val="Fig2"/>
      <sheetName val="Fig3"/>
      <sheetName val="Fig4"/>
      <sheetName val="Fig5"/>
      <sheetName val="Fig6"/>
      <sheetName val="Table 1"/>
      <sheetName val="Table 4"/>
      <sheetName val="Table 5"/>
      <sheetName val="Table 6"/>
      <sheetName val="Data"/>
      <sheetName val="BSA Matrix"/>
      <sheetName val="EDSS ER data"/>
      <sheetName val="EDSS data"/>
      <sheetName val="QEDS"/>
      <sheetName val="QEDS data"/>
      <sheetName val="JEDH"/>
      <sheetName val="CPIS"/>
      <sheetName val="CB"/>
      <sheetName val="Govt"/>
      <sheetName val="ODC"/>
      <sheetName val="OFC"/>
      <sheetName val="NFC"/>
      <sheetName val="OR"/>
      <sheetName val="NR"/>
      <sheetName val="Figure 4"/>
      <sheetName val="Figure 5"/>
      <sheetName val="Figure 6"/>
      <sheetName val="Data for charts"/>
      <sheetName val="Chart1"/>
      <sheetName val="Chart2"/>
      <sheetName val="Chart3"/>
      <sheetName val="Chart4"/>
      <sheetName val="ipc"/>
      <sheetName val="Empresas Publicas deta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QE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LOAD"/>
      <sheetName val="QEDS"/>
    </sheetNames>
    <sheetDataSet>
      <sheetData sheetId="0" refreshError="1"/>
      <sheetData sheetId="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UPLOAD"/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rterly Raw Data"/>
      <sheetName val="Quarterly MacroFlow"/>
      <sheetName val="2003"/>
      <sheetName val="RED47"/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Table3"/>
      <sheetName val="IMATA"/>
      <sheetName val="Dsrv"/>
      <sheetName val="Dboj"/>
      <sheetName val="Dgg"/>
      <sheetName val="Dgov"/>
      <sheetName val="Summary Table"/>
      <sheetName val="Table"/>
      <sheetName val="B"/>
      <sheetName val="perfcrit 2"/>
      <sheetName val="S&amp;I DA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D47"/>
      <sheetName val="Quarterly Raw Data"/>
      <sheetName val="Quarterly MacroFlow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RED47"/>
    </sheetNames>
    <sheetDataSet>
      <sheetData sheetId="0" refreshError="1"/>
      <sheetData sheetId="1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"/>
      <sheetName val="PLURIANUAL 2017-2021"/>
      <sheetName val="ESTIM. PLURIANUAL 2017-2021"/>
      <sheetName val="DGII"/>
      <sheetName val="DGA"/>
      <sheetName val="TESORERIA"/>
      <sheetName val="panorama macro-junio-Sept. 2017"/>
      <sheetName val="BCC"/>
      <sheetName val="A"/>
    </sheetNames>
    <sheetDataSet>
      <sheetData sheetId="0"/>
      <sheetData sheetId="1"/>
      <sheetData sheetId="2">
        <row r="13">
          <cell r="C13">
            <v>41429773898.046921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Financiamientos USD"/>
      <sheetName val="PROYECTOS REC EXT 2023 US Y RD"/>
      <sheetName val="TRAMO"/>
    </sheetNames>
    <sheetDataSet>
      <sheetData sheetId="0" refreshError="1"/>
      <sheetData sheetId="1">
        <row r="11">
          <cell r="J11">
            <v>14469392.4</v>
          </cell>
        </row>
      </sheetData>
      <sheetData sheetId="2"/>
      <sheetData sheetId="3">
        <row r="1">
          <cell r="A1" t="str">
            <v>NO_PRESTAMOS</v>
          </cell>
          <cell r="B1" t="str">
            <v>FECHA_DE_FIRMA</v>
          </cell>
          <cell r="C1" t="str">
            <v>PROMULGACION</v>
          </cell>
          <cell r="D1" t="str">
            <v>OTRA_REFERENCIA</v>
          </cell>
          <cell r="E1" t="str">
            <v>FECHA_LIMITE_DESEMBOLSO</v>
          </cell>
          <cell r="F1" t="str">
            <v>NOMBRE_BENEFICIARIO</v>
          </cell>
          <cell r="G1" t="str">
            <v>NOMBRE</v>
          </cell>
          <cell r="H1" t="str">
            <v>TIPO_DEUDA</v>
          </cell>
          <cell r="I1" t="str">
            <v>NOMBRE_DEL_ACREEDOR</v>
          </cell>
          <cell r="J1" t="str">
            <v>REFERENCIA_DEL_ACREEDOR</v>
          </cell>
          <cell r="K1" t="str">
            <v>MONEDA_DE_BASE_PREST</v>
          </cell>
          <cell r="L1" t="str">
            <v>MONTO_DEL_PRESTAMO</v>
          </cell>
          <cell r="M1" t="str">
            <v>MONTO_DEL_TRAMO</v>
          </cell>
          <cell r="N1" t="str">
            <v>EJECUTADO</v>
          </cell>
          <cell r="O1" t="str">
            <v>SITUACION</v>
          </cell>
        </row>
        <row r="2">
          <cell r="A2" t="str">
            <v>1183</v>
          </cell>
          <cell r="B2" t="str">
            <v>25-SEP-03</v>
          </cell>
          <cell r="C2" t="str">
            <v>20-FEB-04</v>
          </cell>
          <cell r="D2" t="str">
            <v>GACETA OFIC. #10260</v>
          </cell>
          <cell r="E2" t="str">
            <v>31-DEC-11</v>
          </cell>
          <cell r="F2" t="str">
            <v>CDEEE</v>
          </cell>
          <cell r="G2" t="str">
            <v>LINEAS TRANSM SUBESTS 345KV d</v>
          </cell>
          <cell r="H2" t="str">
            <v>DESPUES FECHA CORTE (30/06/84)</v>
          </cell>
          <cell r="I2" t="str">
            <v>AKA</v>
          </cell>
          <cell r="J2" t="str">
            <v>6/00301/08626 00</v>
          </cell>
          <cell r="K2" t="str">
            <v>EUR</v>
          </cell>
          <cell r="L2">
            <v>39104865.770000003</v>
          </cell>
          <cell r="M2">
            <v>37462.36</v>
          </cell>
          <cell r="N2">
            <v>39067403.409999996</v>
          </cell>
          <cell r="O2" t="str">
            <v>ACTIVO</v>
          </cell>
        </row>
        <row r="3">
          <cell r="A3" t="str">
            <v>2009-22-0006</v>
          </cell>
          <cell r="B3" t="str">
            <v>21-OCT-09</v>
          </cell>
          <cell r="C3" t="str">
            <v>25-NOV-09</v>
          </cell>
          <cell r="D3" t="str">
            <v>GACETA OFIC. #10547</v>
          </cell>
          <cell r="E3" t="str">
            <v>15-JUN-13</v>
          </cell>
          <cell r="F3" t="str">
            <v>CDEEE</v>
          </cell>
          <cell r="G3" t="str">
            <v>PROY HIDROELEC LAS PLACETAS</v>
          </cell>
          <cell r="H3" t="str">
            <v>DESPUES FECHA CORTE (30/06/84)</v>
          </cell>
          <cell r="I3" t="str">
            <v>EKSPORTFINANS</v>
          </cell>
          <cell r="J3" t="str">
            <v>08184</v>
          </cell>
          <cell r="K3" t="str">
            <v>USD</v>
          </cell>
          <cell r="L3">
            <v>78731302</v>
          </cell>
          <cell r="M3">
            <v>78731302</v>
          </cell>
          <cell r="N3">
            <v>0</v>
          </cell>
          <cell r="O3" t="str">
            <v>ACTIVO</v>
          </cell>
        </row>
        <row r="4">
          <cell r="A4" t="str">
            <v>2010-21-0006</v>
          </cell>
          <cell r="B4" t="str">
            <v>18-FEB-10</v>
          </cell>
          <cell r="C4" t="str">
            <v>16-DEC-10</v>
          </cell>
          <cell r="D4" t="str">
            <v>GACETA OFIC. #10598</v>
          </cell>
          <cell r="E4" t="str">
            <v>02-APR-24</v>
          </cell>
          <cell r="F4" t="str">
            <v>MH</v>
          </cell>
          <cell r="G4" t="str">
            <v>EMERGENCIA DESASTRES NATURALES</v>
          </cell>
          <cell r="H4" t="str">
            <v>ORGANISMOS MULTILATERALES</v>
          </cell>
          <cell r="I4" t="str">
            <v>BID</v>
          </cell>
          <cell r="J4" t="str">
            <v>4331/5243/OC-DR</v>
          </cell>
          <cell r="K4" t="str">
            <v>USD</v>
          </cell>
          <cell r="L4">
            <v>300000000</v>
          </cell>
          <cell r="M4">
            <v>194000000</v>
          </cell>
          <cell r="N4">
            <v>106000000</v>
          </cell>
          <cell r="O4" t="str">
            <v>ACTIVO</v>
          </cell>
        </row>
        <row r="5">
          <cell r="A5" t="str">
            <v>2010-22-0002</v>
          </cell>
          <cell r="B5" t="str">
            <v>11-JAN-10</v>
          </cell>
          <cell r="C5" t="str">
            <v>21-JUN-10</v>
          </cell>
          <cell r="D5" t="str">
            <v>GACETA OFIC. #10576</v>
          </cell>
          <cell r="E5" t="str">
            <v>23-MAY-14</v>
          </cell>
          <cell r="F5" t="str">
            <v>INDRHI</v>
          </cell>
          <cell r="G5" t="str">
            <v>CONSTR. PRESA RIO GUAIGUI</v>
          </cell>
          <cell r="H5" t="str">
            <v>DESPUES FECHA CORTE (30/06/84)</v>
          </cell>
          <cell r="I5" t="str">
            <v>DEUTSCHE, LONDON</v>
          </cell>
          <cell r="J5" t="str">
            <v>SN. 78.1</v>
          </cell>
          <cell r="K5" t="str">
            <v>USD</v>
          </cell>
          <cell r="L5">
            <v>78168621</v>
          </cell>
          <cell r="M5">
            <v>62814695.460000001</v>
          </cell>
          <cell r="N5">
            <v>15353925.539999999</v>
          </cell>
          <cell r="O5" t="str">
            <v>ACTIVO</v>
          </cell>
        </row>
        <row r="6">
          <cell r="A6" t="str">
            <v>2011-22-0002</v>
          </cell>
          <cell r="B6" t="str">
            <v>05-APR-11</v>
          </cell>
          <cell r="C6" t="str">
            <v>29-JUN-11</v>
          </cell>
          <cell r="D6" t="str">
            <v>GACETA OFIC. #10624</v>
          </cell>
          <cell r="E6" t="str">
            <v>07-FEB-15</v>
          </cell>
          <cell r="F6" t="str">
            <v>OPRET</v>
          </cell>
          <cell r="G6" t="str">
            <v>LINEA 2 METRO STO DGO II</v>
          </cell>
          <cell r="H6" t="str">
            <v>DESPUES FECHA CORTE (30/06/84)</v>
          </cell>
          <cell r="I6" t="str">
            <v>BNP FORTIS, BELGICA</v>
          </cell>
          <cell r="J6" t="str">
            <v>291SF-JMBLF950.14011</v>
          </cell>
          <cell r="K6" t="str">
            <v>EUR</v>
          </cell>
          <cell r="L6">
            <v>109171606.97</v>
          </cell>
          <cell r="M6">
            <v>5653031.1799999997</v>
          </cell>
          <cell r="N6">
            <v>103518575.79000001</v>
          </cell>
          <cell r="O6" t="str">
            <v>ACTIVO</v>
          </cell>
        </row>
        <row r="7">
          <cell r="A7" t="str">
            <v>2011-22-0004</v>
          </cell>
          <cell r="B7" t="str">
            <v>05-APR-11</v>
          </cell>
          <cell r="C7" t="str">
            <v>29-JUN-11</v>
          </cell>
          <cell r="D7" t="str">
            <v>GACETA OFIC. #10624</v>
          </cell>
          <cell r="E7" t="str">
            <v>03-OCT-16</v>
          </cell>
          <cell r="F7" t="str">
            <v>OPRET</v>
          </cell>
          <cell r="G7" t="str">
            <v>LINEA 2 METRO STO DGO IV</v>
          </cell>
          <cell r="H7" t="str">
            <v>DESPUES FECHA CORTE (30/06/84)</v>
          </cell>
          <cell r="I7" t="str">
            <v>DEUTSCHE BANK, SAE</v>
          </cell>
          <cell r="J7" t="str">
            <v>CTO COMPRADOR EUR49M</v>
          </cell>
          <cell r="K7" t="str">
            <v>EUR</v>
          </cell>
          <cell r="L7">
            <v>49922847.240000002</v>
          </cell>
          <cell r="M7">
            <v>147410.1</v>
          </cell>
          <cell r="N7">
            <v>49775437.140000001</v>
          </cell>
          <cell r="O7" t="str">
            <v>ACTIVO</v>
          </cell>
        </row>
        <row r="8">
          <cell r="A8" t="str">
            <v>2011-22-0009</v>
          </cell>
          <cell r="B8" t="str">
            <v>25-JUL-11</v>
          </cell>
          <cell r="C8" t="str">
            <v>22-DEC-11</v>
          </cell>
          <cell r="D8" t="str">
            <v>GACETA OFIC. #10653</v>
          </cell>
          <cell r="E8" t="str">
            <v>30-JUN-18</v>
          </cell>
          <cell r="F8" t="str">
            <v>INAPA</v>
          </cell>
          <cell r="G8" t="str">
            <v>PROY SANEAMIENTO DE 5 CIUDADES</v>
          </cell>
          <cell r="H8" t="str">
            <v>DESPUES FECHA CORTE (30/06/84)</v>
          </cell>
          <cell r="I8" t="str">
            <v>NATIXIS</v>
          </cell>
          <cell r="J8" t="str">
            <v xml:space="preserve">B89 0A1 </v>
          </cell>
          <cell r="K8" t="str">
            <v>EUR</v>
          </cell>
          <cell r="L8">
            <v>57140172</v>
          </cell>
          <cell r="M8">
            <v>2669862.29</v>
          </cell>
          <cell r="N8">
            <v>54470309.710000001</v>
          </cell>
          <cell r="O8" t="str">
            <v>ACTIVO</v>
          </cell>
        </row>
        <row r="9">
          <cell r="A9" t="str">
            <v>2011-25-0001</v>
          </cell>
          <cell r="B9" t="str">
            <v>01-JAN-11</v>
          </cell>
          <cell r="C9" t="str">
            <v>01-JAN-11</v>
          </cell>
          <cell r="E9" t="str">
            <v>01-JUL-16</v>
          </cell>
          <cell r="F9" t="str">
            <v>MH</v>
          </cell>
          <cell r="G9" t="str">
            <v>GASTOS CALIFICADORA RIESGO S&amp;P</v>
          </cell>
          <cell r="H9" t="str">
            <v>BONOS</v>
          </cell>
          <cell r="I9" t="str">
            <v>S &amp; P</v>
          </cell>
          <cell r="J9" t="str">
            <v>GASTOS CONEXOS</v>
          </cell>
          <cell r="K9" t="str">
            <v>USD</v>
          </cell>
          <cell r="L9">
            <v>360000</v>
          </cell>
          <cell r="M9">
            <v>160000</v>
          </cell>
          <cell r="N9">
            <v>200000</v>
          </cell>
          <cell r="O9" t="str">
            <v>ACTIVO</v>
          </cell>
        </row>
        <row r="10">
          <cell r="A10" t="str">
            <v>2011-25-0002</v>
          </cell>
          <cell r="B10" t="str">
            <v>01-JAN-11</v>
          </cell>
          <cell r="C10" t="str">
            <v>01-JAN-11</v>
          </cell>
          <cell r="E10" t="str">
            <v>01-JUL-16</v>
          </cell>
          <cell r="F10" t="str">
            <v>MH</v>
          </cell>
          <cell r="G10" t="str">
            <v>GASTOS CALIF. RIESGO MOODYS</v>
          </cell>
          <cell r="H10" t="str">
            <v>BONOS</v>
          </cell>
          <cell r="I10" t="str">
            <v>MOODYS</v>
          </cell>
          <cell r="J10" t="str">
            <v>GASTOS CONEXOS</v>
          </cell>
          <cell r="K10" t="str">
            <v>USD</v>
          </cell>
          <cell r="L10">
            <v>560000</v>
          </cell>
          <cell r="M10">
            <v>160000</v>
          </cell>
          <cell r="N10">
            <v>400000</v>
          </cell>
          <cell r="O10" t="str">
            <v>ACTIVO</v>
          </cell>
        </row>
        <row r="11">
          <cell r="A11" t="str">
            <v>2011-25-0003</v>
          </cell>
          <cell r="B11" t="str">
            <v>01-JAN-11</v>
          </cell>
          <cell r="C11" t="str">
            <v>01-JAN-11</v>
          </cell>
          <cell r="E11" t="str">
            <v>01-JUL-16</v>
          </cell>
          <cell r="F11" t="str">
            <v>MH</v>
          </cell>
          <cell r="G11" t="str">
            <v>GASTO CALIF. RIESGO FITCH</v>
          </cell>
          <cell r="H11" t="str">
            <v>BONOS</v>
          </cell>
          <cell r="I11" t="str">
            <v>FITCH</v>
          </cell>
          <cell r="J11" t="str">
            <v>GASTOS CONEXOS</v>
          </cell>
          <cell r="K11" t="str">
            <v>USD</v>
          </cell>
          <cell r="L11">
            <v>5000000</v>
          </cell>
          <cell r="M11">
            <v>260000</v>
          </cell>
          <cell r="N11">
            <v>4740000</v>
          </cell>
          <cell r="O11" t="str">
            <v>ACTIVO</v>
          </cell>
        </row>
        <row r="12">
          <cell r="A12" t="str">
            <v>2011-25-0004</v>
          </cell>
          <cell r="B12" t="str">
            <v>01-JAN-11</v>
          </cell>
          <cell r="C12" t="str">
            <v>01-JAN-11</v>
          </cell>
          <cell r="D12" t="str">
            <v>Acc. 1000037734</v>
          </cell>
          <cell r="E12" t="str">
            <v>01-DEC-12</v>
          </cell>
          <cell r="F12" t="str">
            <v>MH</v>
          </cell>
          <cell r="G12" t="str">
            <v>GASTOS SISTEMA BLOOMBERG</v>
          </cell>
          <cell r="H12" t="str">
            <v>BONOS</v>
          </cell>
          <cell r="I12" t="str">
            <v>BLOOMBERG</v>
          </cell>
          <cell r="J12" t="str">
            <v xml:space="preserve">GASTOS CONEXOS </v>
          </cell>
          <cell r="K12" t="str">
            <v>USD</v>
          </cell>
          <cell r="L12">
            <v>550000</v>
          </cell>
          <cell r="M12">
            <v>39960</v>
          </cell>
          <cell r="N12">
            <v>510040</v>
          </cell>
          <cell r="O12" t="str">
            <v>ACTIVO</v>
          </cell>
        </row>
        <row r="13">
          <cell r="A13" t="str">
            <v>2015-21-0007</v>
          </cell>
          <cell r="B13" t="str">
            <v>23-MAR-15</v>
          </cell>
          <cell r="C13" t="str">
            <v>20-AUG-15</v>
          </cell>
          <cell r="D13" t="str">
            <v>GACETA OFIC. #10810</v>
          </cell>
          <cell r="E13" t="str">
            <v>20-SEP-22</v>
          </cell>
          <cell r="F13" t="str">
            <v>GCPS</v>
          </cell>
          <cell r="G13" t="str">
            <v>PROYECTO INTEGRADO DE PROMOCIO</v>
          </cell>
          <cell r="H13" t="str">
            <v>ORGANISMOS MULTILATERALES</v>
          </cell>
          <cell r="I13" t="str">
            <v>BIRF</v>
          </cell>
          <cell r="J13" t="str">
            <v>8479-DO</v>
          </cell>
          <cell r="K13" t="str">
            <v>USD</v>
          </cell>
          <cell r="L13">
            <v>75000000</v>
          </cell>
          <cell r="M13">
            <v>1825752.34</v>
          </cell>
          <cell r="N13">
            <v>73174247.659999996</v>
          </cell>
          <cell r="O13" t="str">
            <v>ACTIVO</v>
          </cell>
        </row>
        <row r="14">
          <cell r="A14" t="str">
            <v>2015-21-0008</v>
          </cell>
          <cell r="B14" t="str">
            <v>16-DEC-14</v>
          </cell>
          <cell r="C14" t="str">
            <v>20-NOV-15</v>
          </cell>
          <cell r="D14" t="str">
            <v>GACETA OFIC. #10819</v>
          </cell>
          <cell r="E14" t="str">
            <v>22-NOV-22</v>
          </cell>
          <cell r="F14" t="str">
            <v>MISPAS</v>
          </cell>
          <cell r="G14" t="str">
            <v>PROY FORT SECTOR SALUD</v>
          </cell>
          <cell r="H14" t="str">
            <v>ORGANISMOS MULTILATERALES</v>
          </cell>
          <cell r="I14" t="str">
            <v>BID</v>
          </cell>
          <cell r="J14" t="str">
            <v>3207/OC-DR</v>
          </cell>
          <cell r="K14" t="str">
            <v>USD</v>
          </cell>
          <cell r="L14">
            <v>100000000</v>
          </cell>
          <cell r="M14">
            <v>9414895.9100000001</v>
          </cell>
          <cell r="N14">
            <v>90585104.090000004</v>
          </cell>
          <cell r="O14" t="str">
            <v>ACTIVO</v>
          </cell>
        </row>
        <row r="15">
          <cell r="A15" t="str">
            <v>2016-21-0001</v>
          </cell>
          <cell r="B15" t="str">
            <v>08-OCT-15</v>
          </cell>
          <cell r="C15" t="str">
            <v>27-OCT-16</v>
          </cell>
          <cell r="D15" t="str">
            <v>GACETA OFIC. #10861</v>
          </cell>
          <cell r="E15" t="str">
            <v>30-SEP-22</v>
          </cell>
          <cell r="F15" t="str">
            <v>ME</v>
          </cell>
          <cell r="G15" t="str">
            <v>AP PROY PACTO PARA EDUCACION</v>
          </cell>
          <cell r="H15" t="str">
            <v>ORGANISMOS MULTILATERALES</v>
          </cell>
          <cell r="I15" t="str">
            <v>BIRF</v>
          </cell>
          <cell r="J15" t="str">
            <v>8540-DO</v>
          </cell>
          <cell r="K15" t="str">
            <v>USD</v>
          </cell>
          <cell r="L15">
            <v>50000000</v>
          </cell>
          <cell r="M15">
            <v>9875000</v>
          </cell>
          <cell r="N15">
            <v>40125000</v>
          </cell>
          <cell r="O15" t="str">
            <v>ACTIVO</v>
          </cell>
        </row>
        <row r="16">
          <cell r="A16" t="str">
            <v>2016-21-0002</v>
          </cell>
          <cell r="B16" t="str">
            <v>29-DEC-15</v>
          </cell>
          <cell r="C16" t="str">
            <v>27-OCT-16</v>
          </cell>
          <cell r="D16" t="str">
            <v>GACETA OFIC. #10861</v>
          </cell>
          <cell r="E16" t="str">
            <v>31-AUG-22</v>
          </cell>
          <cell r="F16" t="str">
            <v>CDEEE</v>
          </cell>
          <cell r="G16" t="str">
            <v>PROY MODERN RED DE DISTRIB</v>
          </cell>
          <cell r="H16" t="str">
            <v>ORGANISMOS MULTILATERALES</v>
          </cell>
          <cell r="I16" t="str">
            <v>BIRF</v>
          </cell>
          <cell r="J16" t="str">
            <v>8563-DO</v>
          </cell>
          <cell r="K16" t="str">
            <v>USD</v>
          </cell>
          <cell r="L16">
            <v>120000000</v>
          </cell>
          <cell r="M16">
            <v>22552190.309999999</v>
          </cell>
          <cell r="N16">
            <v>97447809.689999998</v>
          </cell>
          <cell r="O16" t="str">
            <v>ACTIVO</v>
          </cell>
        </row>
        <row r="17">
          <cell r="A17" t="str">
            <v>2017-22-0001</v>
          </cell>
          <cell r="B17" t="str">
            <v>03-JUN-16</v>
          </cell>
          <cell r="C17" t="str">
            <v>03-APR-17</v>
          </cell>
          <cell r="D17" t="str">
            <v>GACETA OFIC. #10877</v>
          </cell>
          <cell r="E17" t="str">
            <v>01-JAN-23</v>
          </cell>
          <cell r="F17" t="str">
            <v>ETED</v>
          </cell>
          <cell r="G17" t="str">
            <v>SUB-ESTACION GUERRA 345/138 KV</v>
          </cell>
          <cell r="H17" t="str">
            <v>DESPUES FECHA CORTE (30/06/84)</v>
          </cell>
          <cell r="I17" t="str">
            <v>KFW</v>
          </cell>
          <cell r="J17" t="str">
            <v>2009.6706.7</v>
          </cell>
          <cell r="K17" t="str">
            <v>EUR</v>
          </cell>
          <cell r="L17">
            <v>17669378.219999999</v>
          </cell>
          <cell r="M17">
            <v>1682281.5009999999</v>
          </cell>
          <cell r="N17">
            <v>15987096.719000001</v>
          </cell>
          <cell r="O17" t="str">
            <v>ACTIVO</v>
          </cell>
        </row>
        <row r="18">
          <cell r="A18" t="str">
            <v>2018-21-0001</v>
          </cell>
          <cell r="B18" t="str">
            <v>25-MAY-16</v>
          </cell>
          <cell r="C18" t="str">
            <v>19-FEB-18</v>
          </cell>
          <cell r="D18" t="str">
            <v>GACETA OFIC. #10904</v>
          </cell>
          <cell r="E18" t="str">
            <v>23-JAN-21</v>
          </cell>
          <cell r="F18" t="str">
            <v>CDEEE</v>
          </cell>
          <cell r="G18" t="str">
            <v>PROY. REDUCCION DE PERDIDAS</v>
          </cell>
          <cell r="H18" t="str">
            <v>ORGANISMOS MULTILATERALES</v>
          </cell>
          <cell r="I18" t="str">
            <v>BEI</v>
          </cell>
          <cell r="J18" t="str">
            <v>84483</v>
          </cell>
          <cell r="K18" t="str">
            <v>USD</v>
          </cell>
          <cell r="L18">
            <v>100000000</v>
          </cell>
          <cell r="M18">
            <v>77600000</v>
          </cell>
          <cell r="N18">
            <v>22400000</v>
          </cell>
          <cell r="O18" t="str">
            <v>ACTIVO</v>
          </cell>
        </row>
        <row r="19">
          <cell r="A19" t="str">
            <v>2018-21-0002</v>
          </cell>
          <cell r="B19" t="str">
            <v>02-OCT-17</v>
          </cell>
          <cell r="C19" t="str">
            <v>02-JUL-18</v>
          </cell>
          <cell r="D19" t="str">
            <v>GACETA OFIC. #10912</v>
          </cell>
          <cell r="E19" t="str">
            <v>04-JUL-23</v>
          </cell>
          <cell r="F19" t="str">
            <v>DGII</v>
          </cell>
          <cell r="G19" t="str">
            <v xml:space="preserve">PROG MEJ EFIC ADM TRIB Y GP </v>
          </cell>
          <cell r="H19" t="str">
            <v>ORGANISMOS MULTILATERALES</v>
          </cell>
          <cell r="I19" t="str">
            <v>BID</v>
          </cell>
          <cell r="J19" t="str">
            <v>4114/OC-DR</v>
          </cell>
          <cell r="K19" t="str">
            <v>USD</v>
          </cell>
          <cell r="L19">
            <v>50000000</v>
          </cell>
          <cell r="M19">
            <v>30236544.449999999</v>
          </cell>
          <cell r="N19">
            <v>19763455.550000001</v>
          </cell>
          <cell r="O19" t="str">
            <v>ACTIVO</v>
          </cell>
        </row>
        <row r="20">
          <cell r="A20" t="str">
            <v>2018-21-0003</v>
          </cell>
          <cell r="B20" t="str">
            <v>09-APR-18</v>
          </cell>
          <cell r="C20" t="str">
            <v>02-JUL-18</v>
          </cell>
          <cell r="D20" t="str">
            <v>GACETA OFIC. # 10912</v>
          </cell>
          <cell r="E20" t="str">
            <v>29-DEC-22</v>
          </cell>
          <cell r="F20" t="str">
            <v>INDRHI</v>
          </cell>
          <cell r="G20" t="str">
            <v>PROY PRESA MONTEGRANDE FAS III</v>
          </cell>
          <cell r="H20" t="str">
            <v>ORGANISMOS MULTILATERALES</v>
          </cell>
          <cell r="I20" t="str">
            <v>BCIE</v>
          </cell>
          <cell r="J20" t="str">
            <v>2209</v>
          </cell>
          <cell r="K20" t="str">
            <v>USD</v>
          </cell>
          <cell r="L20">
            <v>249600000</v>
          </cell>
          <cell r="M20">
            <v>42964734.710000001</v>
          </cell>
          <cell r="N20">
            <v>206635265.28999999</v>
          </cell>
          <cell r="O20" t="str">
            <v>ACTIVO</v>
          </cell>
        </row>
        <row r="21">
          <cell r="A21" t="str">
            <v>2018-21-0006</v>
          </cell>
          <cell r="B21" t="str">
            <v>31-JUL-18</v>
          </cell>
          <cell r="C21" t="str">
            <v>11-DEC-18</v>
          </cell>
          <cell r="D21" t="str">
            <v>GACETA OFIC. #10924</v>
          </cell>
          <cell r="E21" t="str">
            <v>13-DEC-23</v>
          </cell>
          <cell r="F21" t="str">
            <v>GCPS</v>
          </cell>
          <cell r="G21" t="str">
            <v>PROY CIUDAD MUJER</v>
          </cell>
          <cell r="H21" t="str">
            <v>ORGANISMOS MULTILATERALES</v>
          </cell>
          <cell r="I21" t="str">
            <v>BID</v>
          </cell>
          <cell r="J21" t="str">
            <v>4551/OC-DR</v>
          </cell>
          <cell r="K21" t="str">
            <v>USD</v>
          </cell>
          <cell r="L21">
            <v>20000000</v>
          </cell>
          <cell r="M21">
            <v>17834047.09</v>
          </cell>
          <cell r="N21">
            <v>2165952.91</v>
          </cell>
          <cell r="O21" t="str">
            <v>ACTIVO</v>
          </cell>
        </row>
        <row r="22">
          <cell r="A22" t="str">
            <v>2018-21-0007</v>
          </cell>
          <cell r="B22" t="str">
            <v>17-JUL-18</v>
          </cell>
          <cell r="C22" t="str">
            <v>30-NOV-18</v>
          </cell>
          <cell r="D22" t="str">
            <v>GACETA OFIC. #10923</v>
          </cell>
          <cell r="E22" t="str">
            <v>02-DEC-23</v>
          </cell>
          <cell r="F22" t="str">
            <v>MIMARENA</v>
          </cell>
          <cell r="G22" t="str">
            <v>PROG DESARROLLO AGROFORESTAL</v>
          </cell>
          <cell r="H22" t="str">
            <v>ORGANISMOS MULTILATERALES</v>
          </cell>
          <cell r="I22" t="str">
            <v>BID</v>
          </cell>
          <cell r="J22" t="str">
            <v>4553/OC-DR</v>
          </cell>
          <cell r="K22" t="str">
            <v>USD</v>
          </cell>
          <cell r="L22">
            <v>150000000</v>
          </cell>
          <cell r="M22">
            <v>86446798.790000007</v>
          </cell>
          <cell r="N22">
            <v>63553201.210000001</v>
          </cell>
          <cell r="O22" t="str">
            <v>ACTIVO</v>
          </cell>
        </row>
        <row r="23">
          <cell r="A23" t="str">
            <v>2019-21-0001</v>
          </cell>
          <cell r="B23" t="str">
            <v>05-SEP-19</v>
          </cell>
          <cell r="C23" t="str">
            <v>05-SEP-19</v>
          </cell>
          <cell r="D23" t="str">
            <v>GACETA OFIC. #10952</v>
          </cell>
          <cell r="E23" t="str">
            <v>30-SEP-25</v>
          </cell>
          <cell r="F23" t="str">
            <v>DIGECOOM</v>
          </cell>
          <cell r="G23" t="str">
            <v>PRORURAL INCLUSIVO RESILIENTE</v>
          </cell>
          <cell r="H23" t="str">
            <v>ORGANISMOS MULTILATERALES</v>
          </cell>
          <cell r="I23" t="str">
            <v>FIDA</v>
          </cell>
          <cell r="J23" t="str">
            <v>2000002106</v>
          </cell>
          <cell r="K23" t="str">
            <v>USD</v>
          </cell>
          <cell r="L23">
            <v>11680000</v>
          </cell>
          <cell r="M23">
            <v>10728233.51</v>
          </cell>
          <cell r="N23">
            <v>951766.49</v>
          </cell>
          <cell r="O23" t="str">
            <v>ACTIVO</v>
          </cell>
        </row>
        <row r="24">
          <cell r="A24" t="str">
            <v>2019-21-0003</v>
          </cell>
          <cell r="B24" t="str">
            <v>30-APR-19</v>
          </cell>
          <cell r="C24" t="str">
            <v>02-DEC-19</v>
          </cell>
          <cell r="D24" t="str">
            <v>GACETA OFIC. #10961</v>
          </cell>
          <cell r="E24" t="str">
            <v>04-DEC-25</v>
          </cell>
          <cell r="F24" t="str">
            <v>MITUR</v>
          </cell>
          <cell r="G24" t="str">
            <v xml:space="preserve">PROG. INTEG.DESAR.TUR. Y URB  </v>
          </cell>
          <cell r="H24" t="str">
            <v>ORGANISMOS MULTILATERALES</v>
          </cell>
          <cell r="I24" t="str">
            <v>BID</v>
          </cell>
          <cell r="J24" t="str">
            <v>3879/OC-DR</v>
          </cell>
          <cell r="K24" t="str">
            <v>USD</v>
          </cell>
          <cell r="L24">
            <v>90000000</v>
          </cell>
          <cell r="M24">
            <v>86738329.120000005</v>
          </cell>
          <cell r="N24">
            <v>3261670.88</v>
          </cell>
          <cell r="O24" t="str">
            <v>ACTIVO</v>
          </cell>
        </row>
        <row r="25">
          <cell r="A25" t="str">
            <v>2019-21-0004</v>
          </cell>
          <cell r="B25" t="str">
            <v>30-DEC-19</v>
          </cell>
          <cell r="C25" t="str">
            <v>30-DEC-19</v>
          </cell>
          <cell r="D25" t="str">
            <v>GACETA OFIC. #10966</v>
          </cell>
          <cell r="E25" t="str">
            <v>30-SEP-23</v>
          </cell>
          <cell r="F25" t="str">
            <v>CDEEE</v>
          </cell>
          <cell r="G25" t="str">
            <v>PROG RED. PERDIDAS REHAB ELECT</v>
          </cell>
          <cell r="H25" t="str">
            <v>ORGANISMOS MULTILATERALES</v>
          </cell>
          <cell r="I25" t="str">
            <v>OFID</v>
          </cell>
          <cell r="J25" t="str">
            <v>13274P</v>
          </cell>
          <cell r="K25" t="str">
            <v>USD</v>
          </cell>
          <cell r="L25">
            <v>75000000</v>
          </cell>
          <cell r="M25">
            <v>34875737.979999997</v>
          </cell>
          <cell r="N25">
            <v>40124262.020000003</v>
          </cell>
          <cell r="O25" t="str">
            <v>ACTIVO</v>
          </cell>
        </row>
        <row r="26">
          <cell r="A26" t="str">
            <v>2019-21-0005</v>
          </cell>
          <cell r="B26" t="str">
            <v>09-JUL-19</v>
          </cell>
          <cell r="C26" t="str">
            <v>30-DEC-19</v>
          </cell>
          <cell r="D26" t="str">
            <v>GACETA OFIC #10966</v>
          </cell>
          <cell r="E26" t="str">
            <v>30-DEC-24</v>
          </cell>
          <cell r="F26" t="str">
            <v>MOPC</v>
          </cell>
          <cell r="G26" t="str">
            <v>PROY. REDUCIR RIESGO DESASTRE</v>
          </cell>
          <cell r="H26" t="str">
            <v>ORGANISMOS MULTILATERALES</v>
          </cell>
          <cell r="I26" t="str">
            <v>BEI</v>
          </cell>
          <cell r="J26" t="str">
            <v>87487</v>
          </cell>
          <cell r="K26" t="str">
            <v>USD</v>
          </cell>
          <cell r="L26">
            <v>50000000</v>
          </cell>
          <cell r="M26">
            <v>50000000</v>
          </cell>
          <cell r="N26">
            <v>0</v>
          </cell>
          <cell r="O26" t="str">
            <v>ACTIVO</v>
          </cell>
        </row>
        <row r="27">
          <cell r="A27" t="str">
            <v>2019-22-0001</v>
          </cell>
          <cell r="B27" t="str">
            <v>31-DEC-18</v>
          </cell>
          <cell r="C27" t="str">
            <v>30-DEC-19</v>
          </cell>
          <cell r="D27" t="str">
            <v>GACETA OFIC. #10966</v>
          </cell>
          <cell r="E27" t="str">
            <v>30-JUN-23</v>
          </cell>
          <cell r="F27" t="str">
            <v>OPRET</v>
          </cell>
          <cell r="G27" t="str">
            <v>PROY. AUMENTO CAPAC TRANSP L1</v>
          </cell>
          <cell r="H27" t="str">
            <v>DESPUES FECHA CORTE (30/06/84)</v>
          </cell>
          <cell r="I27" t="str">
            <v>AFD</v>
          </cell>
          <cell r="J27" t="str">
            <v>CDO-1062-01K</v>
          </cell>
          <cell r="K27" t="str">
            <v>EUR</v>
          </cell>
          <cell r="L27">
            <v>88136788.299999997</v>
          </cell>
          <cell r="M27">
            <v>7936788.2999999998</v>
          </cell>
          <cell r="N27">
            <v>80200000</v>
          </cell>
          <cell r="O27" t="str">
            <v>ACTIVO</v>
          </cell>
        </row>
        <row r="28">
          <cell r="A28" t="str">
            <v>2021-21-0001</v>
          </cell>
          <cell r="B28" t="str">
            <v>21-OCT-19</v>
          </cell>
          <cell r="C28" t="str">
            <v>15-MAR-21</v>
          </cell>
          <cell r="D28" t="str">
            <v>GACETA OFIC. #11012</v>
          </cell>
          <cell r="E28" t="str">
            <v>17-MAR-25</v>
          </cell>
          <cell r="F28" t="str">
            <v>CDEEE</v>
          </cell>
          <cell r="G28" t="str">
            <v>PROY.EXP.REDES RED PERD TEC EL</v>
          </cell>
          <cell r="H28" t="str">
            <v>ORGANISMOS MULTILATERALES</v>
          </cell>
          <cell r="I28" t="str">
            <v>BID</v>
          </cell>
          <cell r="J28" t="str">
            <v>4711/OC-DR</v>
          </cell>
          <cell r="K28" t="str">
            <v>USD</v>
          </cell>
          <cell r="L28">
            <v>155000000</v>
          </cell>
          <cell r="M28">
            <v>154700000</v>
          </cell>
          <cell r="N28">
            <v>300000</v>
          </cell>
          <cell r="O28" t="str">
            <v>ACTIVO</v>
          </cell>
        </row>
        <row r="29">
          <cell r="A29" t="str">
            <v>2021-21-0002</v>
          </cell>
          <cell r="B29" t="str">
            <v>24-JAN-20</v>
          </cell>
          <cell r="C29" t="str">
            <v>15-JUL-21</v>
          </cell>
          <cell r="D29" t="str">
            <v>GACETA OFIC. #11025</v>
          </cell>
          <cell r="E29" t="str">
            <v>17-JUL-24</v>
          </cell>
          <cell r="F29" t="str">
            <v>ME</v>
          </cell>
          <cell r="G29" t="str">
            <v>MEJ EDUCACION Y FORM TEC PROFS</v>
          </cell>
          <cell r="H29" t="str">
            <v>ORGANISMOS MULTILATERALES</v>
          </cell>
          <cell r="I29" t="str">
            <v>BID</v>
          </cell>
          <cell r="J29" t="str">
            <v>4692/OC-DR</v>
          </cell>
          <cell r="K29" t="str">
            <v>USD</v>
          </cell>
          <cell r="L29">
            <v>70000000</v>
          </cell>
          <cell r="M29">
            <v>69000000</v>
          </cell>
          <cell r="N29">
            <v>1000000</v>
          </cell>
          <cell r="O29" t="str">
            <v>ACTIVO</v>
          </cell>
        </row>
        <row r="30">
          <cell r="A30" t="str">
            <v>2021-21-0003</v>
          </cell>
          <cell r="B30" t="str">
            <v>18-MAR-20</v>
          </cell>
          <cell r="C30" t="str">
            <v>10-AUG-21</v>
          </cell>
          <cell r="D30" t="str">
            <v>GACETA OFIC. #11029</v>
          </cell>
          <cell r="E30" t="str">
            <v>12-AUG-26</v>
          </cell>
          <cell r="F30" t="str">
            <v>MA</v>
          </cell>
          <cell r="G30" t="str">
            <v>PROY SANIDAD E INNOVA AGRO</v>
          </cell>
          <cell r="H30" t="str">
            <v>ORGANISMOS MULTILATERALES</v>
          </cell>
          <cell r="I30" t="str">
            <v>BID</v>
          </cell>
          <cell r="J30" t="str">
            <v>4909/OC-DR</v>
          </cell>
          <cell r="K30" t="str">
            <v>USD</v>
          </cell>
          <cell r="L30">
            <v>50000000</v>
          </cell>
          <cell r="M30">
            <v>49000000</v>
          </cell>
          <cell r="N30">
            <v>1000000</v>
          </cell>
          <cell r="O30" t="str">
            <v>ACTIVO</v>
          </cell>
        </row>
        <row r="31">
          <cell r="A31" t="str">
            <v>2021-21-0004</v>
          </cell>
          <cell r="B31" t="str">
            <v>24-JUN-21</v>
          </cell>
          <cell r="C31" t="str">
            <v>11-OCT-21</v>
          </cell>
          <cell r="D31" t="str">
            <v>GACETA OFIC. #11039</v>
          </cell>
          <cell r="E31" t="str">
            <v>13-OCT-26</v>
          </cell>
          <cell r="F31" t="str">
            <v>MOPC</v>
          </cell>
          <cell r="G31" t="str">
            <v>REHAB Y AMPL PUERTO MANZANILLO</v>
          </cell>
          <cell r="H31" t="str">
            <v>ORGANISMOS MULTILATERALES</v>
          </cell>
          <cell r="I31" t="str">
            <v>BID</v>
          </cell>
          <cell r="J31" t="str">
            <v>5282/OC-DR</v>
          </cell>
          <cell r="K31" t="str">
            <v>USD</v>
          </cell>
          <cell r="L31">
            <v>100000000</v>
          </cell>
          <cell r="M31">
            <v>99000000</v>
          </cell>
          <cell r="N31">
            <v>1000000</v>
          </cell>
          <cell r="O31" t="str">
            <v>ACTIVO</v>
          </cell>
        </row>
        <row r="32">
          <cell r="A32" t="str">
            <v>2021-21-0005</v>
          </cell>
          <cell r="B32" t="str">
            <v>28-JAN-20</v>
          </cell>
          <cell r="C32" t="str">
            <v>28-JAN-20</v>
          </cell>
          <cell r="D32" t="str">
            <v>GACETA OFIC # 11042</v>
          </cell>
          <cell r="E32" t="str">
            <v>02-OCT-26</v>
          </cell>
          <cell r="F32" t="str">
            <v>INDRHI</v>
          </cell>
          <cell r="G32" t="str">
            <v xml:space="preserve">PROY.AGRICULTURA RESILIENTE </v>
          </cell>
          <cell r="H32" t="str">
            <v>ORGANISMOS MULTILATERALES</v>
          </cell>
          <cell r="I32" t="str">
            <v>BIRF</v>
          </cell>
          <cell r="J32" t="str">
            <v>8912-DO</v>
          </cell>
          <cell r="K32" t="str">
            <v>USD</v>
          </cell>
          <cell r="L32">
            <v>80000000</v>
          </cell>
          <cell r="M32">
            <v>76336921.810000002</v>
          </cell>
          <cell r="N32">
            <v>3663078.19</v>
          </cell>
          <cell r="O32" t="str">
            <v>ACTIVO</v>
          </cell>
        </row>
        <row r="33">
          <cell r="A33" t="str">
            <v>2021-21-0006</v>
          </cell>
          <cell r="B33" t="str">
            <v>04-AUG-21</v>
          </cell>
          <cell r="C33" t="str">
            <v>20-DEC-21</v>
          </cell>
          <cell r="D33" t="str">
            <v>GACETA OFIC. #11048</v>
          </cell>
          <cell r="E33" t="str">
            <v>22-DEC-26</v>
          </cell>
          <cell r="F33" t="str">
            <v>CAASD</v>
          </cell>
          <cell r="G33" t="str">
            <v>PROY ACUED.ORIENTAL,TRANSF SDN</v>
          </cell>
          <cell r="H33" t="str">
            <v>ORGANISMOS MULTILATERALES</v>
          </cell>
          <cell r="I33" t="str">
            <v>CAF</v>
          </cell>
          <cell r="J33" t="str">
            <v>CFA011663</v>
          </cell>
          <cell r="K33" t="str">
            <v>USD</v>
          </cell>
          <cell r="L33">
            <v>97266793</v>
          </cell>
          <cell r="M33">
            <v>86320204</v>
          </cell>
          <cell r="N33">
            <v>10946589</v>
          </cell>
          <cell r="O33" t="str">
            <v>ACTIVO</v>
          </cell>
        </row>
        <row r="34">
          <cell r="A34" t="str">
            <v>2021-21-0007</v>
          </cell>
          <cell r="B34" t="str">
            <v>14-JUL-21</v>
          </cell>
          <cell r="C34" t="str">
            <v>24-DEC-21</v>
          </cell>
          <cell r="D34" t="str">
            <v>GACETA OFIC. # 11049</v>
          </cell>
          <cell r="E34" t="str">
            <v>27-MAY-26</v>
          </cell>
          <cell r="F34" t="str">
            <v>INAPA</v>
          </cell>
          <cell r="G34" t="str">
            <v>PROY DE MEJ. AGUAS RESIDUALES</v>
          </cell>
          <cell r="H34" t="str">
            <v>ORGANISMOS MULTILATERALES</v>
          </cell>
          <cell r="I34" t="str">
            <v>BIRF</v>
          </cell>
          <cell r="J34" t="str">
            <v>9242-DO</v>
          </cell>
          <cell r="K34" t="str">
            <v>USD</v>
          </cell>
          <cell r="L34">
            <v>43500000</v>
          </cell>
          <cell r="M34">
            <v>42691250</v>
          </cell>
          <cell r="N34">
            <v>808750</v>
          </cell>
          <cell r="O34" t="str">
            <v>ACTIVO</v>
          </cell>
        </row>
        <row r="35">
          <cell r="A35" t="str">
            <v>2021-21-0008</v>
          </cell>
          <cell r="B35" t="str">
            <v>13-AUG-21</v>
          </cell>
          <cell r="C35" t="str">
            <v>24-DEC-21</v>
          </cell>
          <cell r="D35" t="str">
            <v>GACETA OFIC. #11049</v>
          </cell>
          <cell r="E35" t="str">
            <v>26-DEC-26</v>
          </cell>
          <cell r="F35" t="str">
            <v>INDOTEL</v>
          </cell>
          <cell r="G35" t="str">
            <v>PROG CONECT TRANSF DIGITAL</v>
          </cell>
          <cell r="H35" t="str">
            <v>ORGANISMOS MULTILATERALES</v>
          </cell>
          <cell r="I35" t="str">
            <v>BID</v>
          </cell>
          <cell r="J35" t="str">
            <v>5297/OC-DR</v>
          </cell>
          <cell r="K35" t="str">
            <v>USD</v>
          </cell>
          <cell r="L35">
            <v>115000000</v>
          </cell>
          <cell r="M35">
            <v>106500000</v>
          </cell>
          <cell r="N35">
            <v>8500000</v>
          </cell>
          <cell r="O35" t="str">
            <v>ACTIVO</v>
          </cell>
        </row>
        <row r="36">
          <cell r="A36" t="str">
            <v>2021-22-0001</v>
          </cell>
          <cell r="B36" t="str">
            <v>18-MAY-20</v>
          </cell>
          <cell r="C36" t="str">
            <v>13-JAN-21</v>
          </cell>
          <cell r="D36" t="str">
            <v>GACETA OFIC. #11005</v>
          </cell>
          <cell r="E36" t="str">
            <v>31-DEC-25</v>
          </cell>
          <cell r="F36" t="str">
            <v>PLANSIERRA</v>
          </cell>
          <cell r="G36" t="str">
            <v>PLAN SIERRA III</v>
          </cell>
          <cell r="H36" t="str">
            <v>DESPUES FECHA CORTE (30/06/84)</v>
          </cell>
          <cell r="I36" t="str">
            <v>AFD</v>
          </cell>
          <cell r="J36" t="str">
            <v>CDO-1068-01 S</v>
          </cell>
          <cell r="K36" t="str">
            <v>EUR</v>
          </cell>
          <cell r="L36">
            <v>20000000</v>
          </cell>
          <cell r="M36">
            <v>16757846.640000001</v>
          </cell>
          <cell r="N36">
            <v>3242153.36</v>
          </cell>
          <cell r="O36" t="str">
            <v>ACTIVO</v>
          </cell>
        </row>
        <row r="37">
          <cell r="A37" t="str">
            <v>2021-22-0002</v>
          </cell>
          <cell r="B37" t="str">
            <v>30-DEC-19</v>
          </cell>
          <cell r="C37" t="str">
            <v>15-JAN-21</v>
          </cell>
          <cell r="D37" t="str">
            <v>GACETA OFIC. #11006</v>
          </cell>
          <cell r="E37" t="str">
            <v>15-DEC-24</v>
          </cell>
          <cell r="F37" t="str">
            <v>OPRET</v>
          </cell>
          <cell r="G37" t="str">
            <v>AUM CAP TRANS LINEA I METRO SD</v>
          </cell>
          <cell r="H37" t="str">
            <v>DESPUES FECHA CORTE (30/06/84)</v>
          </cell>
          <cell r="I37" t="str">
            <v>AFD</v>
          </cell>
          <cell r="J37" t="str">
            <v>CDO-1062-03 M</v>
          </cell>
          <cell r="K37" t="str">
            <v>EUR</v>
          </cell>
          <cell r="L37">
            <v>44976162.630000003</v>
          </cell>
          <cell r="M37">
            <v>24976162.629999999</v>
          </cell>
          <cell r="N37">
            <v>20000000</v>
          </cell>
          <cell r="O37" t="str">
            <v>ACTIVO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FLUJO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  <sheetName val="CUADROS FISC.COMPARA902001-1er "/>
      <sheetName val="Año 20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FMON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ther Depository Corporations B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1"/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  <sheetName val="Finreq-M"/>
      <sheetName val="BoP-M"/>
      <sheetName val="BoP-Q"/>
      <sheetName val="Tab7SR"/>
      <sheetName val="Tab8S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BoP"/>
      <sheetName val="RES"/>
      <sheetName val="Input"/>
      <sheetName val="OUTPUT"/>
      <sheetName val="Trade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6"/>
      <sheetName val="[MFLOW96.XLS]_WIN_TEMP_MFLOW9_3"/>
      <sheetName val="[MFLOW96.XLS]_WIN_TEMP_MFLOW9_2"/>
      <sheetName val="[MFLOW96.XLS]_WIN_TEMP_MFLOW9_4"/>
      <sheetName val="[MFLOW96.XLS]_WIN_TEMP_MFLOW9_5"/>
      <sheetName val="[MFLOW96.XLS]_WIN_TEMP_MFLOW9_7"/>
      <sheetName val="[MFLOW96.XLS]_WIN_TEMP_MFLOW9_9"/>
      <sheetName val="[MFLOW96.XLS]_WIN_TEMP_MFLOW9_8"/>
      <sheetName val="[MFLOW96.XLS]_WIN_TEMP_MFLOW_12"/>
      <sheetName val="[MFLOW96.XLS]_WIN_TEMP_MFLOW_11"/>
      <sheetName val="[MFLOW96.XLS]_WIN_TEMP_MFLOW_10"/>
      <sheetName val="[MFLOW96.XLS]_WIN_TEMP_MFLOW_13"/>
      <sheetName val="[MFLOW96.XLS]_WIN_TEMP_MFLOW_18"/>
      <sheetName val="[MFLOW96.XLS]_WIN_TEMP_MFLOW_14"/>
      <sheetName val="[MFLOW96.XLS]_WIN_TEMP_MFLOW_15"/>
      <sheetName val="[MFLOW96.XLS]_WIN_TEMP_MFLOW_16"/>
      <sheetName val="[MFLOW96.XLS]_WIN_TEMP_MFLOW_17"/>
      <sheetName val="[MFLOW96.XLS]_WIN_TEMP_MFLOW_21"/>
      <sheetName val="[MFLOW96.XLS]_WIN_TEMP_MFLOW_19"/>
      <sheetName val="[MFLOW96.XLS]_WIN_TEMP_MFLOW_20"/>
      <sheetName val="[MFLOW96.XLS]_WIN_TEMP_MFLOW_22"/>
      <sheetName val="[MFLOW96.XLS]_WIN_TEMP_MFLOW_24"/>
      <sheetName val="[MFLOW96.XLS]_WIN_TEMP_MFLOW_23"/>
      <sheetName val="[MFLOW96.XLS]_WIN_TEMP_MFLOW_25"/>
      <sheetName val="[MFLOW96.XLS]_WIN_TEMP_MFLOW_26"/>
      <sheetName val="[MFLOW96.XLS]_WIN_TEMP_MFLOW_28"/>
      <sheetName val="[MFLOW96.XLS]_WIN_TEMP_MFLOW_27"/>
      <sheetName val="[MFLOW96.XLS]_WIN_TEMP_MFLOW_29"/>
      <sheetName val="[MFLOW96.XLS]_WIN_TEMP_MFLOW_30"/>
      <sheetName val="[MFLOW96.XLS]_WIN_TEMP_MFLOW_31"/>
      <sheetName val="[MFLOW96.XLS]_WIN_TEMP_MFLOW_32"/>
      <sheetName val="[MFLOW96.XLS]_WIN_TEMP_MFLOW_33"/>
      <sheetName val="[MFLOW96.XLS]_WIN_TEMP_MFLOW_35"/>
      <sheetName val="[MFLOW96.XLS]_WIN_TEMP_MFLOW_34"/>
      <sheetName val="[MFLOW96.XLS]_WIN_TEMP_MFLOW_38"/>
      <sheetName val="[MFLOW96.XLS]_WIN_TEMP_MFLOW_36"/>
      <sheetName val="[MFLOW96.XLS]_WIN_TEMP_MFLOW_3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42E94-ABA4-4C4C-AC40-83111FA74067}">
  <dimension ref="B2:AR131"/>
  <sheetViews>
    <sheetView showGridLines="0" tabSelected="1" topLeftCell="B1" zoomScale="70" zoomScaleNormal="70" workbookViewId="0">
      <pane xSplit="2" ySplit="7" topLeftCell="D8" activePane="bottomRight" state="frozen"/>
      <selection activeCell="B1" sqref="B1"/>
      <selection pane="topRight" activeCell="D1" sqref="D1"/>
      <selection pane="bottomLeft" activeCell="B4" sqref="B4"/>
      <selection pane="bottomRight" activeCell="L16" sqref="L16"/>
    </sheetView>
  </sheetViews>
  <sheetFormatPr baseColWidth="10" defaultColWidth="9.140625" defaultRowHeight="12" x14ac:dyDescent="0.2"/>
  <cols>
    <col min="1" max="1" width="0" style="4" hidden="1" customWidth="1"/>
    <col min="2" max="2" width="25.85546875" style="94" customWidth="1"/>
    <col min="3" max="3" width="108.140625" style="4" customWidth="1"/>
    <col min="4" max="4" width="16.42578125" style="95" customWidth="1"/>
    <col min="5" max="5" width="17" style="94" customWidth="1"/>
    <col min="6" max="6" width="2.28515625" style="4" customWidth="1"/>
    <col min="7" max="7" width="22.5703125" style="18" customWidth="1"/>
    <col min="8" max="8" width="26.28515625" style="18" bestFit="1" customWidth="1"/>
    <col min="9" max="9" width="1.140625" style="18" customWidth="1"/>
    <col min="10" max="12" width="13.7109375" style="2" bestFit="1" customWidth="1"/>
    <col min="13" max="20" width="9.140625" style="2"/>
    <col min="21" max="16384" width="9.140625" style="4"/>
  </cols>
  <sheetData>
    <row r="2" spans="2:44" s="2" customFormat="1" ht="26.25" x14ac:dyDescent="0.4">
      <c r="B2" s="96" t="s">
        <v>0</v>
      </c>
      <c r="C2" s="96"/>
      <c r="D2" s="96"/>
      <c r="E2" s="96"/>
      <c r="F2" s="96"/>
      <c r="G2" s="96"/>
      <c r="H2" s="96"/>
      <c r="I2" s="1"/>
    </row>
    <row r="3" spans="2:44" s="2" customFormat="1" ht="8.25" customHeight="1" x14ac:dyDescent="0.35">
      <c r="B3" s="3"/>
      <c r="C3" s="3"/>
      <c r="D3" s="3"/>
      <c r="E3" s="3"/>
      <c r="F3" s="4"/>
      <c r="G3" s="1"/>
      <c r="H3" s="1"/>
      <c r="I3" s="1"/>
    </row>
    <row r="4" spans="2:44" s="6" customFormat="1" ht="23.25" x14ac:dyDescent="0.25">
      <c r="B4" s="97" t="s">
        <v>1</v>
      </c>
      <c r="C4" s="97"/>
      <c r="D4" s="97"/>
      <c r="E4" s="97"/>
      <c r="F4" s="97"/>
      <c r="G4" s="97"/>
      <c r="H4" s="97"/>
      <c r="I4" s="5"/>
    </row>
    <row r="5" spans="2:44" s="6" customFormat="1" ht="15.75" x14ac:dyDescent="0.25">
      <c r="B5" s="7"/>
      <c r="C5" s="8"/>
      <c r="D5" s="9"/>
      <c r="E5" s="8"/>
      <c r="F5" s="10"/>
      <c r="G5" s="5"/>
      <c r="H5" s="5"/>
      <c r="I5" s="5"/>
    </row>
    <row r="6" spans="2:44" s="6" customFormat="1" ht="21" x14ac:dyDescent="0.25">
      <c r="B6" s="98" t="s">
        <v>2</v>
      </c>
      <c r="C6" s="98"/>
      <c r="D6" s="98"/>
      <c r="E6" s="98"/>
      <c r="F6" s="98"/>
      <c r="G6" s="98"/>
      <c r="H6" s="98"/>
      <c r="I6" s="11"/>
    </row>
    <row r="7" spans="2:44" s="6" customFormat="1" ht="15.75" x14ac:dyDescent="0.25">
      <c r="B7" s="7"/>
      <c r="C7" s="8"/>
      <c r="D7" s="9"/>
      <c r="E7" s="8"/>
      <c r="F7" s="10"/>
      <c r="G7" s="5"/>
      <c r="H7" s="5"/>
      <c r="I7" s="5"/>
    </row>
    <row r="8" spans="2:44" s="2" customFormat="1" ht="15" x14ac:dyDescent="0.25">
      <c r="B8" s="12"/>
      <c r="C8" s="13"/>
      <c r="D8" s="14"/>
      <c r="E8" s="13"/>
      <c r="F8" s="4"/>
      <c r="G8" s="62"/>
      <c r="H8" s="62"/>
      <c r="I8" s="1"/>
    </row>
    <row r="9" spans="2:44" hidden="1" x14ac:dyDescent="0.2">
      <c r="B9" s="15"/>
      <c r="C9" s="15"/>
      <c r="D9" s="16"/>
      <c r="E9" s="15"/>
      <c r="F9" s="17"/>
    </row>
    <row r="10" spans="2:44" s="25" customFormat="1" ht="39" customHeight="1" x14ac:dyDescent="0.25">
      <c r="B10" s="19" t="s">
        <v>3</v>
      </c>
      <c r="C10" s="19" t="s">
        <v>4</v>
      </c>
      <c r="D10" s="20" t="s">
        <v>5</v>
      </c>
      <c r="E10" s="21" t="s">
        <v>6</v>
      </c>
      <c r="F10" s="23"/>
      <c r="G10" s="22" t="s">
        <v>7</v>
      </c>
      <c r="H10" s="22" t="s">
        <v>8</v>
      </c>
      <c r="I10" s="22" t="s">
        <v>9</v>
      </c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</row>
    <row r="11" spans="2:44" s="25" customFormat="1" ht="22.5" customHeight="1" x14ac:dyDescent="0.25">
      <c r="B11" s="26" t="s">
        <v>10</v>
      </c>
      <c r="C11" s="27"/>
      <c r="D11" s="28"/>
      <c r="E11" s="27"/>
      <c r="F11" s="29"/>
      <c r="G11" s="30">
        <v>19302892.399999999</v>
      </c>
      <c r="H11" s="31">
        <v>1099299722</v>
      </c>
      <c r="I11" s="32" t="e">
        <f>I12+I13+#REF!</f>
        <v>#REF!</v>
      </c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</row>
    <row r="12" spans="2:44" s="2" customFormat="1" ht="23.25" customHeight="1" x14ac:dyDescent="0.25">
      <c r="B12" s="33" t="s">
        <v>11</v>
      </c>
      <c r="C12" s="34" t="s">
        <v>12</v>
      </c>
      <c r="D12" s="35" t="str">
        <f>+VLOOKUP(B12,[40]TRAMO!$A$1:$O$37,6,FALSE)</f>
        <v>GCPS</v>
      </c>
      <c r="E12" s="33" t="str">
        <f>+VLOOKUP(B12,[40]TRAMO!$A$1:$O$37,9,FALSE)</f>
        <v>BID</v>
      </c>
      <c r="F12" s="36"/>
      <c r="G12" s="37">
        <v>14469392.4</v>
      </c>
      <c r="H12" s="38">
        <v>824031897</v>
      </c>
      <c r="I12" s="1" t="e">
        <f>SUM(#REF!)</f>
        <v>#REF!</v>
      </c>
    </row>
    <row r="13" spans="2:44" s="2" customFormat="1" ht="27.75" customHeight="1" x14ac:dyDescent="0.25">
      <c r="B13" s="33" t="s">
        <v>13</v>
      </c>
      <c r="C13" s="34" t="s">
        <v>14</v>
      </c>
      <c r="D13" s="33" t="s">
        <v>15</v>
      </c>
      <c r="E13" s="39" t="s">
        <v>16</v>
      </c>
      <c r="F13" s="36"/>
      <c r="G13" s="41">
        <v>3785000</v>
      </c>
      <c r="H13" s="38">
        <v>215555750</v>
      </c>
      <c r="I13" s="1">
        <v>215555750</v>
      </c>
    </row>
    <row r="14" spans="2:44" s="2" customFormat="1" ht="27.75" customHeight="1" x14ac:dyDescent="0.25">
      <c r="B14" s="33" t="s">
        <v>17</v>
      </c>
      <c r="C14" s="34" t="s">
        <v>18</v>
      </c>
      <c r="D14" s="33" t="s">
        <v>19</v>
      </c>
      <c r="E14" s="40" t="s">
        <v>16</v>
      </c>
      <c r="F14" s="41">
        <v>1048500</v>
      </c>
      <c r="G14" s="41">
        <v>1048500</v>
      </c>
      <c r="H14" s="38">
        <v>59712075</v>
      </c>
      <c r="I14" s="1"/>
    </row>
    <row r="15" spans="2:44" s="2" customFormat="1" ht="23.25" customHeight="1" x14ac:dyDescent="0.2">
      <c r="B15" s="26" t="s">
        <v>20</v>
      </c>
      <c r="C15" s="27"/>
      <c r="D15" s="28"/>
      <c r="E15" s="27"/>
      <c r="F15" s="29"/>
      <c r="G15" s="30">
        <v>15813757.32</v>
      </c>
      <c r="H15" s="31">
        <v>900593480</v>
      </c>
      <c r="I15" s="32" t="e">
        <f t="shared" ref="I15" si="0">SUM(I16:I18)</f>
        <v>#REF!</v>
      </c>
    </row>
    <row r="16" spans="2:44" s="2" customFormat="1" ht="23.25" customHeight="1" x14ac:dyDescent="0.25">
      <c r="B16" s="33" t="s">
        <v>21</v>
      </c>
      <c r="C16" s="34" t="s">
        <v>22</v>
      </c>
      <c r="D16" s="35" t="s">
        <v>23</v>
      </c>
      <c r="E16" s="33" t="str">
        <f>+VLOOKUP(B16,[40]TRAMO!$A$1:$O$37,9,FALSE)</f>
        <v>BID</v>
      </c>
      <c r="F16" s="36"/>
      <c r="G16" s="37">
        <v>3465160.32</v>
      </c>
      <c r="H16" s="38">
        <v>197340881</v>
      </c>
      <c r="I16" s="1" t="e">
        <f>SUM(#REF!)</f>
        <v>#REF!</v>
      </c>
    </row>
    <row r="17" spans="2:9" s="2" customFormat="1" ht="23.25" customHeight="1" x14ac:dyDescent="0.25">
      <c r="B17" s="33" t="s">
        <v>21</v>
      </c>
      <c r="C17" s="34" t="s">
        <v>22</v>
      </c>
      <c r="D17" s="35" t="str">
        <f>+VLOOKUP(B17,[40]TRAMO!$A$1:$O$37,6,FALSE)</f>
        <v>DGII</v>
      </c>
      <c r="E17" s="33" t="str">
        <f>+VLOOKUP(B17,[40]TRAMO!$A$1:$O$37,9,FALSE)</f>
        <v>BID</v>
      </c>
      <c r="F17" s="36"/>
      <c r="G17" s="37">
        <v>10066097</v>
      </c>
      <c r="H17" s="38">
        <v>573264224</v>
      </c>
      <c r="I17" s="1" t="e">
        <f>SUM(#REF!)</f>
        <v>#REF!</v>
      </c>
    </row>
    <row r="18" spans="2:9" s="2" customFormat="1" ht="23.25" customHeight="1" x14ac:dyDescent="0.25">
      <c r="B18" s="33" t="s">
        <v>24</v>
      </c>
      <c r="C18" s="34" t="s">
        <v>18</v>
      </c>
      <c r="D18" s="35" t="s">
        <v>23</v>
      </c>
      <c r="E18" s="33" t="s">
        <v>16</v>
      </c>
      <c r="F18" s="36"/>
      <c r="G18" s="37">
        <v>2282500</v>
      </c>
      <c r="H18" s="38">
        <v>129988375</v>
      </c>
      <c r="I18" s="1">
        <v>129988375</v>
      </c>
    </row>
    <row r="19" spans="2:9" s="2" customFormat="1" ht="23.25" customHeight="1" x14ac:dyDescent="0.25">
      <c r="B19" s="43" t="s">
        <v>25</v>
      </c>
      <c r="C19" s="43"/>
      <c r="D19" s="27"/>
      <c r="E19" s="44"/>
      <c r="F19" s="45"/>
      <c r="G19" s="46">
        <v>8678482.5999999996</v>
      </c>
      <c r="H19" s="47">
        <v>494239584</v>
      </c>
      <c r="I19" s="49">
        <v>494239584.06999999</v>
      </c>
    </row>
    <row r="20" spans="2:9" s="2" customFormat="1" ht="23.25" customHeight="1" x14ac:dyDescent="0.25">
      <c r="B20" s="33" t="s">
        <v>26</v>
      </c>
      <c r="C20" s="34" t="s">
        <v>27</v>
      </c>
      <c r="D20" s="35" t="s">
        <v>28</v>
      </c>
      <c r="E20" s="33" t="s">
        <v>16</v>
      </c>
      <c r="F20" s="36"/>
      <c r="G20" s="37">
        <v>8678482.5999999996</v>
      </c>
      <c r="H20" s="38">
        <v>494239584</v>
      </c>
      <c r="I20" s="1">
        <v>494239584.06999999</v>
      </c>
    </row>
    <row r="21" spans="2:9" s="2" customFormat="1" ht="23.25" customHeight="1" x14ac:dyDescent="0.2">
      <c r="B21" s="26" t="s">
        <v>29</v>
      </c>
      <c r="C21" s="27"/>
      <c r="D21" s="28"/>
      <c r="E21" s="27"/>
      <c r="F21" s="29"/>
      <c r="G21" s="30">
        <v>75623433.170000002</v>
      </c>
      <c r="H21" s="31">
        <v>4306754519.0314999</v>
      </c>
      <c r="I21" s="32" t="e">
        <f t="shared" ref="I21" si="1">SUM(I22:I24)</f>
        <v>#REF!</v>
      </c>
    </row>
    <row r="22" spans="2:9" s="2" customFormat="1" ht="23.25" customHeight="1" x14ac:dyDescent="0.25">
      <c r="B22" s="33" t="s">
        <v>30</v>
      </c>
      <c r="C22" s="34" t="s">
        <v>31</v>
      </c>
      <c r="D22" s="33" t="s">
        <v>32</v>
      </c>
      <c r="E22" s="39" t="s">
        <v>33</v>
      </c>
      <c r="F22" s="36"/>
      <c r="G22" s="37">
        <v>9000495.1699999999</v>
      </c>
      <c r="H22" s="38">
        <v>512578199.93150002</v>
      </c>
      <c r="I22" s="1" t="e">
        <f>SUM(#REF!)</f>
        <v>#REF!</v>
      </c>
    </row>
    <row r="23" spans="2:9" s="2" customFormat="1" ht="23.25" customHeight="1" x14ac:dyDescent="0.25">
      <c r="B23" s="33" t="s">
        <v>34</v>
      </c>
      <c r="C23" s="34" t="s">
        <v>35</v>
      </c>
      <c r="D23" s="39" t="s">
        <v>36</v>
      </c>
      <c r="E23" s="33" t="s">
        <v>37</v>
      </c>
      <c r="F23" s="36"/>
      <c r="G23" s="37">
        <v>25419676</v>
      </c>
      <c r="H23" s="38">
        <v>1447650548.2</v>
      </c>
      <c r="I23" s="1" t="e">
        <f>SUM(#REF!)</f>
        <v>#REF!</v>
      </c>
    </row>
    <row r="24" spans="2:9" s="2" customFormat="1" ht="23.25" customHeight="1" x14ac:dyDescent="0.25">
      <c r="B24" s="33" t="s">
        <v>38</v>
      </c>
      <c r="C24" s="34" t="s">
        <v>39</v>
      </c>
      <c r="D24" s="39" t="s">
        <v>36</v>
      </c>
      <c r="E24" s="33" t="s">
        <v>40</v>
      </c>
      <c r="F24" s="50"/>
      <c r="G24" s="37">
        <v>41203262</v>
      </c>
      <c r="H24" s="38">
        <v>2346525770.9000001</v>
      </c>
      <c r="I24" s="1" t="e">
        <f>SUM(#REF!)</f>
        <v>#REF!</v>
      </c>
    </row>
    <row r="25" spans="2:9" s="2" customFormat="1" ht="23.25" customHeight="1" x14ac:dyDescent="0.25">
      <c r="B25" s="43" t="s">
        <v>41</v>
      </c>
      <c r="C25" s="43"/>
      <c r="D25" s="51"/>
      <c r="E25" s="44"/>
      <c r="F25" s="52"/>
      <c r="G25" s="46">
        <v>2000000</v>
      </c>
      <c r="H25" s="47">
        <v>113900000</v>
      </c>
      <c r="I25" s="48">
        <f t="shared" ref="I25" si="2">I26</f>
        <v>113900000.00572792</v>
      </c>
    </row>
    <row r="26" spans="2:9" s="2" customFormat="1" ht="23.25" customHeight="1" x14ac:dyDescent="0.25">
      <c r="B26" s="33" t="s">
        <v>42</v>
      </c>
      <c r="C26" s="34" t="s">
        <v>43</v>
      </c>
      <c r="D26" s="33" t="s">
        <v>44</v>
      </c>
      <c r="E26" s="33" t="s">
        <v>16</v>
      </c>
      <c r="F26" s="50"/>
      <c r="G26" s="37">
        <v>2000000</v>
      </c>
      <c r="H26" s="38">
        <v>113900000</v>
      </c>
      <c r="I26" s="1">
        <v>113900000.00572792</v>
      </c>
    </row>
    <row r="27" spans="2:9" s="2" customFormat="1" ht="23.25" customHeight="1" x14ac:dyDescent="0.2">
      <c r="B27" s="26" t="s">
        <v>45</v>
      </c>
      <c r="C27" s="27"/>
      <c r="D27" s="28"/>
      <c r="E27" s="27"/>
      <c r="F27" s="29"/>
      <c r="G27" s="30">
        <v>7471416.6699999999</v>
      </c>
      <c r="H27" s="31">
        <v>425497179</v>
      </c>
      <c r="I27" s="32" t="e">
        <f t="shared" ref="I27" si="3">SUM(I28:I30)</f>
        <v>#REF!</v>
      </c>
    </row>
    <row r="28" spans="2:9" s="6" customFormat="1" ht="23.25" customHeight="1" x14ac:dyDescent="0.25">
      <c r="B28" s="35" t="s">
        <v>46</v>
      </c>
      <c r="C28" s="53" t="s">
        <v>47</v>
      </c>
      <c r="D28" s="35" t="s">
        <v>48</v>
      </c>
      <c r="E28" s="35" t="s">
        <v>49</v>
      </c>
      <c r="F28" s="54"/>
      <c r="G28" s="41">
        <v>3371416.67</v>
      </c>
      <c r="H28" s="55">
        <v>192002179</v>
      </c>
      <c r="I28" s="5" t="e">
        <f>SUM(#REF!)</f>
        <v>#REF!</v>
      </c>
    </row>
    <row r="29" spans="2:9" s="2" customFormat="1" ht="23.25" customHeight="1" x14ac:dyDescent="0.25">
      <c r="B29" s="56" t="s">
        <v>50</v>
      </c>
      <c r="C29" s="57" t="s">
        <v>51</v>
      </c>
      <c r="D29" s="39" t="s">
        <v>52</v>
      </c>
      <c r="E29" s="33" t="s">
        <v>16</v>
      </c>
      <c r="F29" s="50"/>
      <c r="G29" s="41">
        <v>2500000</v>
      </c>
      <c r="H29" s="55">
        <v>142375000</v>
      </c>
      <c r="I29" s="1" t="e">
        <f>SUM(#REF!)</f>
        <v>#REF!</v>
      </c>
    </row>
    <row r="30" spans="2:9" s="2" customFormat="1" ht="23.25" customHeight="1" x14ac:dyDescent="0.25">
      <c r="B30" s="56" t="s">
        <v>53</v>
      </c>
      <c r="C30" s="57" t="s">
        <v>54</v>
      </c>
      <c r="D30" s="39" t="s">
        <v>52</v>
      </c>
      <c r="E30" s="33" t="s">
        <v>55</v>
      </c>
      <c r="F30" s="50"/>
      <c r="G30" s="41">
        <v>1600000</v>
      </c>
      <c r="H30" s="55">
        <v>91120000</v>
      </c>
      <c r="I30" s="1">
        <v>91120000</v>
      </c>
    </row>
    <row r="31" spans="2:9" s="2" customFormat="1" ht="23.25" customHeight="1" x14ac:dyDescent="0.2">
      <c r="B31" s="26" t="s">
        <v>56</v>
      </c>
      <c r="C31" s="27"/>
      <c r="D31" s="28"/>
      <c r="E31" s="27"/>
      <c r="F31" s="29"/>
      <c r="G31" s="30">
        <v>147748089.43000001</v>
      </c>
      <c r="H31" s="31">
        <v>8414253693.0384998</v>
      </c>
      <c r="I31" s="32" t="e">
        <f t="shared" ref="I31" si="4">SUM(I32:I40)</f>
        <v>#REF!</v>
      </c>
    </row>
    <row r="32" spans="2:9" s="2" customFormat="1" ht="23.25" customHeight="1" x14ac:dyDescent="0.25">
      <c r="B32" s="33" t="s">
        <v>57</v>
      </c>
      <c r="C32" s="34" t="s">
        <v>58</v>
      </c>
      <c r="D32" s="35" t="str">
        <f>+VLOOKUP(B32,[40]TRAMO!$A$1:$O$37,6,FALSE)</f>
        <v>MOPC</v>
      </c>
      <c r="E32" s="33" t="str">
        <f>+VLOOKUP(B32,[40]TRAMO!$A$1:$O$37,9,FALSE)</f>
        <v>BEI</v>
      </c>
      <c r="F32" s="36"/>
      <c r="G32" s="41">
        <v>10916080.73</v>
      </c>
      <c r="H32" s="55">
        <v>621670797.57350004</v>
      </c>
      <c r="I32" s="1" t="e">
        <f>SUM(#REF!)</f>
        <v>#REF!</v>
      </c>
    </row>
    <row r="33" spans="2:9" s="59" customFormat="1" ht="23.25" customHeight="1" x14ac:dyDescent="0.25">
      <c r="B33" s="56" t="s">
        <v>59</v>
      </c>
      <c r="C33" s="57" t="s">
        <v>60</v>
      </c>
      <c r="D33" s="58" t="s">
        <v>61</v>
      </c>
      <c r="E33" s="56" t="str">
        <f>+VLOOKUP(B33,[40]TRAMO!$A$1:$O$37,9,FALSE)</f>
        <v>BID</v>
      </c>
      <c r="F33" s="36"/>
      <c r="G33" s="41">
        <v>14992428.07</v>
      </c>
      <c r="H33" s="55">
        <v>853818778.58650005</v>
      </c>
      <c r="I33" s="1" t="e">
        <f>SUM(#REF!)</f>
        <v>#REF!</v>
      </c>
    </row>
    <row r="34" spans="2:9" s="2" customFormat="1" ht="23.25" customHeight="1" x14ac:dyDescent="0.25">
      <c r="B34" s="56" t="s">
        <v>62</v>
      </c>
      <c r="C34" s="34" t="s">
        <v>63</v>
      </c>
      <c r="D34" s="35" t="str">
        <f>+VLOOKUP(B34,[40]TRAMO!$A$1:$O$37,6,FALSE)</f>
        <v>OPRET</v>
      </c>
      <c r="E34" s="33" t="str">
        <f>+VLOOKUP(B34,[40]TRAMO!$A$1:$O$37,9,FALSE)</f>
        <v>AFD</v>
      </c>
      <c r="F34" s="36"/>
      <c r="G34" s="41">
        <v>8000000</v>
      </c>
      <c r="H34" s="55">
        <v>455600000</v>
      </c>
      <c r="I34" s="1" t="e">
        <f>SUM(#REF!)</f>
        <v>#REF!</v>
      </c>
    </row>
    <row r="35" spans="2:9" s="2" customFormat="1" ht="23.25" customHeight="1" x14ac:dyDescent="0.25">
      <c r="B35" s="33" t="s">
        <v>64</v>
      </c>
      <c r="C35" s="34" t="s">
        <v>65</v>
      </c>
      <c r="D35" s="35" t="s">
        <v>66</v>
      </c>
      <c r="E35" s="33" t="s">
        <v>49</v>
      </c>
      <c r="F35" s="36"/>
      <c r="G35" s="41">
        <v>26400000</v>
      </c>
      <c r="H35" s="55">
        <v>1503480000</v>
      </c>
      <c r="I35" s="1" t="e">
        <f>SUM(#REF!)</f>
        <v>#REF!</v>
      </c>
    </row>
    <row r="36" spans="2:9" s="2" customFormat="1" ht="23.25" customHeight="1" x14ac:dyDescent="0.25">
      <c r="B36" s="33" t="s">
        <v>67</v>
      </c>
      <c r="C36" s="34" t="s">
        <v>68</v>
      </c>
      <c r="D36" s="33" t="s">
        <v>66</v>
      </c>
      <c r="E36" s="39" t="s">
        <v>49</v>
      </c>
      <c r="F36" s="36"/>
      <c r="G36" s="41">
        <v>10000000</v>
      </c>
      <c r="H36" s="55">
        <v>569500000</v>
      </c>
      <c r="I36" s="1" t="e">
        <f>SUM(#REF!)</f>
        <v>#REF!</v>
      </c>
    </row>
    <row r="37" spans="2:9" s="2" customFormat="1" ht="23.25" customHeight="1" x14ac:dyDescent="0.25">
      <c r="B37" s="33" t="s">
        <v>69</v>
      </c>
      <c r="C37" s="34" t="s">
        <v>70</v>
      </c>
      <c r="D37" s="39" t="s">
        <v>61</v>
      </c>
      <c r="E37" s="33" t="s">
        <v>16</v>
      </c>
      <c r="F37" s="36"/>
      <c r="G37" s="41">
        <v>46000000</v>
      </c>
      <c r="H37" s="55">
        <v>2619700000</v>
      </c>
      <c r="I37" s="1" t="e">
        <f>SUM(#REF!)</f>
        <v>#REF!</v>
      </c>
    </row>
    <row r="38" spans="2:9" s="2" customFormat="1" ht="23.25" customHeight="1" x14ac:dyDescent="0.25">
      <c r="B38" s="33" t="s">
        <v>71</v>
      </c>
      <c r="C38" s="34" t="s">
        <v>72</v>
      </c>
      <c r="D38" s="33" t="s">
        <v>73</v>
      </c>
      <c r="E38" s="39" t="s">
        <v>16</v>
      </c>
      <c r="F38" s="36"/>
      <c r="G38" s="41">
        <v>15200000</v>
      </c>
      <c r="H38" s="55">
        <v>865640000</v>
      </c>
      <c r="I38" s="1" t="e">
        <f>SUM(#REF!)</f>
        <v>#REF!</v>
      </c>
    </row>
    <row r="39" spans="2:9" s="2" customFormat="1" ht="23.25" customHeight="1" x14ac:dyDescent="0.25">
      <c r="B39" s="33" t="s">
        <v>74</v>
      </c>
      <c r="C39" s="34" t="s">
        <v>75</v>
      </c>
      <c r="D39" s="33" t="s">
        <v>66</v>
      </c>
      <c r="E39" s="39" t="s">
        <v>55</v>
      </c>
      <c r="F39" s="36"/>
      <c r="G39" s="41">
        <v>11239580.630000001</v>
      </c>
      <c r="H39" s="55">
        <v>640094116.8785001</v>
      </c>
      <c r="I39" s="1">
        <v>640094116.8785001</v>
      </c>
    </row>
    <row r="40" spans="2:9" s="2" customFormat="1" ht="23.25" customHeight="1" x14ac:dyDescent="0.25">
      <c r="B40" s="33" t="s">
        <v>76</v>
      </c>
      <c r="C40" s="34" t="s">
        <v>77</v>
      </c>
      <c r="D40" s="33" t="s">
        <v>61</v>
      </c>
      <c r="E40" s="39" t="s">
        <v>16</v>
      </c>
      <c r="F40" s="36"/>
      <c r="G40" s="41">
        <v>5000000</v>
      </c>
      <c r="H40" s="55">
        <v>284750000</v>
      </c>
      <c r="I40" s="1">
        <v>284750000</v>
      </c>
    </row>
    <row r="41" spans="2:9" s="2" customFormat="1" ht="23.25" customHeight="1" x14ac:dyDescent="0.2">
      <c r="B41" s="26" t="s">
        <v>78</v>
      </c>
      <c r="C41" s="27"/>
      <c r="D41" s="28"/>
      <c r="E41" s="27"/>
      <c r="F41" s="29"/>
      <c r="G41" s="30">
        <v>39987207.986300536</v>
      </c>
      <c r="H41" s="31">
        <v>2277271494.8198156</v>
      </c>
      <c r="I41" s="32" t="e">
        <f t="shared" ref="I41" si="5">SUM(I42:I43)</f>
        <v>#REF!</v>
      </c>
    </row>
    <row r="42" spans="2:9" s="2" customFormat="1" ht="23.25" customHeight="1" x14ac:dyDescent="0.25">
      <c r="B42" s="33" t="s">
        <v>79</v>
      </c>
      <c r="C42" s="34" t="s">
        <v>80</v>
      </c>
      <c r="D42" s="35" t="str">
        <f>+VLOOKUP(B42,[40]TRAMO!$A$1:$O$37,6,FALSE)</f>
        <v>MITUR</v>
      </c>
      <c r="E42" s="33" t="str">
        <f>+VLOOKUP(B42,[40]TRAMO!$A$1:$O$37,9,FALSE)</f>
        <v>BID</v>
      </c>
      <c r="F42" s="50"/>
      <c r="G42" s="41">
        <v>39787207.986300536</v>
      </c>
      <c r="H42" s="55">
        <v>2265881494.8198156</v>
      </c>
      <c r="I42" s="1" t="e">
        <f>SUM(#REF!)</f>
        <v>#REF!</v>
      </c>
    </row>
    <row r="43" spans="2:9" s="2" customFormat="1" ht="23.25" customHeight="1" x14ac:dyDescent="0.25">
      <c r="B43" s="33" t="s">
        <v>81</v>
      </c>
      <c r="C43" s="34" t="s">
        <v>82</v>
      </c>
      <c r="D43" s="35" t="s">
        <v>83</v>
      </c>
      <c r="E43" s="33" t="s">
        <v>16</v>
      </c>
      <c r="F43" s="50"/>
      <c r="G43" s="41">
        <v>200000</v>
      </c>
      <c r="H43" s="55">
        <v>11390000</v>
      </c>
      <c r="I43" s="1">
        <v>11390000</v>
      </c>
    </row>
    <row r="44" spans="2:9" s="2" customFormat="1" ht="23.25" customHeight="1" x14ac:dyDescent="0.2">
      <c r="B44" s="26" t="s">
        <v>84</v>
      </c>
      <c r="C44" s="27"/>
      <c r="D44" s="28"/>
      <c r="E44" s="27"/>
      <c r="F44" s="29"/>
      <c r="G44" s="30">
        <v>9936416.6699999999</v>
      </c>
      <c r="H44" s="31">
        <v>565878929</v>
      </c>
      <c r="I44" s="32" t="e">
        <f t="shared" ref="I44" si="6">+I45+I46</f>
        <v>#REF!</v>
      </c>
    </row>
    <row r="45" spans="2:9" s="2" customFormat="1" ht="23.25" customHeight="1" x14ac:dyDescent="0.25">
      <c r="B45" s="33" t="s">
        <v>85</v>
      </c>
      <c r="C45" s="34" t="s">
        <v>86</v>
      </c>
      <c r="D45" s="35" t="str">
        <f>+VLOOKUP(B45,[40]TRAMO!$A$1:$O$37,6,FALSE)</f>
        <v>INDRHI</v>
      </c>
      <c r="E45" s="33" t="str">
        <f>+VLOOKUP(B45,[40]TRAMO!$A$1:$O$37,9,FALSE)</f>
        <v>BCIE</v>
      </c>
      <c r="F45" s="36"/>
      <c r="G45" s="41">
        <v>436416.67</v>
      </c>
      <c r="H45" s="55">
        <v>24853929</v>
      </c>
      <c r="I45" s="1" t="e">
        <f>SUM(#REF!)</f>
        <v>#REF!</v>
      </c>
    </row>
    <row r="46" spans="2:9" s="2" customFormat="1" ht="23.25" customHeight="1" x14ac:dyDescent="0.25">
      <c r="B46" s="33" t="s">
        <v>87</v>
      </c>
      <c r="C46" s="34" t="s">
        <v>88</v>
      </c>
      <c r="D46" s="33" t="s">
        <v>89</v>
      </c>
      <c r="E46" s="39" t="s">
        <v>33</v>
      </c>
      <c r="F46" s="36"/>
      <c r="G46" s="41">
        <v>9500000</v>
      </c>
      <c r="H46" s="55">
        <v>541025000</v>
      </c>
      <c r="I46" s="1" t="e">
        <f>SUM(#REF!)</f>
        <v>#REF!</v>
      </c>
    </row>
    <row r="47" spans="2:9" s="2" customFormat="1" ht="23.25" customHeight="1" x14ac:dyDescent="0.2">
      <c r="B47" s="26" t="s">
        <v>90</v>
      </c>
      <c r="C47" s="27"/>
      <c r="D47" s="28"/>
      <c r="E47" s="27"/>
      <c r="F47" s="29"/>
      <c r="G47" s="30">
        <v>3568617.39</v>
      </c>
      <c r="H47" s="31">
        <v>203232761</v>
      </c>
      <c r="I47" s="32" t="e">
        <f t="shared" ref="I47" si="7">+I48+I49</f>
        <v>#REF!</v>
      </c>
    </row>
    <row r="48" spans="2:9" s="2" customFormat="1" ht="23.25" customHeight="1" x14ac:dyDescent="0.25">
      <c r="B48" s="33" t="s">
        <v>91</v>
      </c>
      <c r="C48" s="34" t="s">
        <v>92</v>
      </c>
      <c r="D48" s="35" t="s">
        <v>93</v>
      </c>
      <c r="E48" s="33" t="str">
        <f>+VLOOKUP(B48,[40]TRAMO!$A$1:$O$37,9,FALSE)</f>
        <v>FIDA</v>
      </c>
      <c r="F48" s="50"/>
      <c r="G48" s="41">
        <v>3368617.39</v>
      </c>
      <c r="H48" s="55">
        <v>191842761</v>
      </c>
      <c r="I48" s="1" t="e">
        <f>SUM(#REF!)</f>
        <v>#REF!</v>
      </c>
    </row>
    <row r="49" spans="2:9" s="2" customFormat="1" ht="23.25" customHeight="1" x14ac:dyDescent="0.25">
      <c r="B49" s="33" t="s">
        <v>94</v>
      </c>
      <c r="C49" s="34" t="s">
        <v>95</v>
      </c>
      <c r="D49" s="35" t="s">
        <v>93</v>
      </c>
      <c r="E49" s="33" t="s">
        <v>96</v>
      </c>
      <c r="F49" s="50"/>
      <c r="G49" s="41">
        <v>200000</v>
      </c>
      <c r="H49" s="55">
        <v>11390000</v>
      </c>
      <c r="I49" s="1">
        <v>11390000</v>
      </c>
    </row>
    <row r="50" spans="2:9" s="2" customFormat="1" ht="23.25" customHeight="1" x14ac:dyDescent="0.25">
      <c r="B50" s="43" t="s">
        <v>97</v>
      </c>
      <c r="C50" s="43"/>
      <c r="D50" s="27"/>
      <c r="E50" s="44"/>
      <c r="F50" s="52"/>
      <c r="G50" s="60">
        <v>6000000</v>
      </c>
      <c r="H50" s="61">
        <v>341700000</v>
      </c>
      <c r="I50" s="49">
        <v>341699999.99999988</v>
      </c>
    </row>
    <row r="51" spans="2:9" s="2" customFormat="1" ht="23.25" customHeight="1" x14ac:dyDescent="0.25">
      <c r="B51" s="33" t="s">
        <v>98</v>
      </c>
      <c r="C51" s="34" t="s">
        <v>99</v>
      </c>
      <c r="D51" s="33" t="s">
        <v>100</v>
      </c>
      <c r="E51" s="33" t="s">
        <v>16</v>
      </c>
      <c r="F51" s="50"/>
      <c r="G51" s="41">
        <v>6000000</v>
      </c>
      <c r="H51" s="55">
        <v>341700000</v>
      </c>
      <c r="I51" s="1">
        <v>341699999.99999988</v>
      </c>
    </row>
    <row r="52" spans="2:9" s="2" customFormat="1" ht="12.75" hidden="1" customHeight="1" x14ac:dyDescent="0.25">
      <c r="B52" s="33"/>
      <c r="C52" s="34"/>
      <c r="D52" s="35"/>
      <c r="E52" s="33"/>
      <c r="F52" s="50"/>
      <c r="G52" s="41"/>
      <c r="H52" s="55"/>
      <c r="I52" s="1"/>
    </row>
    <row r="53" spans="2:9" s="2" customFormat="1" ht="23.25" customHeight="1" x14ac:dyDescent="0.2">
      <c r="B53" s="26" t="s">
        <v>101</v>
      </c>
      <c r="C53" s="27"/>
      <c r="D53" s="28"/>
      <c r="E53" s="27"/>
      <c r="F53" s="29"/>
      <c r="G53" s="30">
        <v>3760419.37</v>
      </c>
      <c r="H53" s="31">
        <v>214155883.12150002</v>
      </c>
      <c r="I53" s="32" t="e">
        <f t="shared" ref="I53" si="8">+I54</f>
        <v>#REF!</v>
      </c>
    </row>
    <row r="54" spans="2:9" s="2" customFormat="1" ht="23.25" customHeight="1" x14ac:dyDescent="0.25">
      <c r="B54" s="33" t="s">
        <v>57</v>
      </c>
      <c r="C54" s="34" t="s">
        <v>102</v>
      </c>
      <c r="D54" s="35" t="s">
        <v>103</v>
      </c>
      <c r="E54" s="33" t="str">
        <f>+VLOOKUP(B54,[40]TRAMO!$A$1:$O$37,9,FALSE)</f>
        <v>BEI</v>
      </c>
      <c r="F54" s="36"/>
      <c r="G54" s="41">
        <v>3760419.37</v>
      </c>
      <c r="H54" s="55">
        <v>214155883.12150002</v>
      </c>
      <c r="I54" s="62" t="e">
        <f>SUM(#REF!)</f>
        <v>#REF!</v>
      </c>
    </row>
    <row r="55" spans="2:9" s="2" customFormat="1" ht="23.25" customHeight="1" x14ac:dyDescent="0.2">
      <c r="B55" s="26" t="s">
        <v>104</v>
      </c>
      <c r="C55" s="27"/>
      <c r="D55" s="28"/>
      <c r="E55" s="27"/>
      <c r="F55" s="29"/>
      <c r="G55" s="30">
        <v>60109266.990000002</v>
      </c>
      <c r="H55" s="31">
        <v>3423222755.0805001</v>
      </c>
      <c r="I55" s="32" t="e">
        <f t="shared" ref="I55" si="9">I56+I57+I58+I59+I60+I61</f>
        <v>#REF!</v>
      </c>
    </row>
    <row r="56" spans="2:9" s="71" customFormat="1" ht="23.25" hidden="1" customHeight="1" x14ac:dyDescent="0.25">
      <c r="B56" s="63" t="s">
        <v>105</v>
      </c>
      <c r="C56" s="64" t="s">
        <v>106</v>
      </c>
      <c r="D56" s="65" t="str">
        <f>+VLOOKUP(B56,[40]TRAMO!$A$1:$O$37,6,FALSE)</f>
        <v>ETED</v>
      </c>
      <c r="E56" s="66" t="str">
        <f>+VLOOKUP(B56,[40]TRAMO!$A$1:$O$37,9,FALSE)</f>
        <v>KFW</v>
      </c>
      <c r="F56" s="67"/>
      <c r="G56" s="68">
        <v>0</v>
      </c>
      <c r="H56" s="69">
        <v>0</v>
      </c>
      <c r="I56" s="70" t="e">
        <f>SUM(#REF!)</f>
        <v>#REF!</v>
      </c>
    </row>
    <row r="57" spans="2:9" s="2" customFormat="1" ht="23.25" customHeight="1" x14ac:dyDescent="0.25">
      <c r="B57" s="33" t="s">
        <v>107</v>
      </c>
      <c r="C57" s="34" t="s">
        <v>108</v>
      </c>
      <c r="D57" s="35" t="str">
        <f>+VLOOKUP(B57,[40]TRAMO!$A$1:$O$37,6,FALSE)</f>
        <v>CDEEE</v>
      </c>
      <c r="E57" s="33" t="str">
        <f>+VLOOKUP(B57,[40]TRAMO!$A$1:$O$37,9,FALSE)</f>
        <v>OFID</v>
      </c>
      <c r="F57" s="50"/>
      <c r="G57" s="41">
        <v>25265051.57</v>
      </c>
      <c r="H57" s="55">
        <v>1438844686.9115</v>
      </c>
      <c r="I57" s="1" t="e">
        <f>SUM(#REF!)</f>
        <v>#REF!</v>
      </c>
    </row>
    <row r="58" spans="2:9" s="2" customFormat="1" ht="23.25" customHeight="1" x14ac:dyDescent="0.25">
      <c r="B58" s="72" t="s">
        <v>109</v>
      </c>
      <c r="C58" s="73" t="s">
        <v>110</v>
      </c>
      <c r="D58" s="74" t="str">
        <f>+VLOOKUP(B58,[40]TRAMO!$A$1:$O$37,6,FALSE)</f>
        <v>CDEEE</v>
      </c>
      <c r="E58" s="72" t="str">
        <f>+VLOOKUP(B58,[40]TRAMO!$A$1:$O$37,9,FALSE)</f>
        <v>BID</v>
      </c>
      <c r="F58" s="36"/>
      <c r="G58" s="41">
        <v>25500000</v>
      </c>
      <c r="H58" s="55">
        <v>1452225000</v>
      </c>
      <c r="I58" s="62" t="e">
        <f>SUM(#REF!)</f>
        <v>#REF!</v>
      </c>
    </row>
    <row r="59" spans="2:9" s="2" customFormat="1" ht="23.25" customHeight="1" x14ac:dyDescent="0.25">
      <c r="B59" s="33" t="s">
        <v>111</v>
      </c>
      <c r="C59" s="34" t="s">
        <v>112</v>
      </c>
      <c r="D59" s="35" t="s">
        <v>113</v>
      </c>
      <c r="E59" s="33" t="s">
        <v>40</v>
      </c>
      <c r="F59" s="36"/>
      <c r="G59" s="41">
        <v>3344215.42</v>
      </c>
      <c r="H59" s="55">
        <v>190453068.169</v>
      </c>
      <c r="I59" s="1">
        <v>190453068.169</v>
      </c>
    </row>
    <row r="60" spans="2:9" s="2" customFormat="1" ht="23.25" customHeight="1" x14ac:dyDescent="0.25">
      <c r="B60" s="33" t="s">
        <v>114</v>
      </c>
      <c r="C60" s="34" t="s">
        <v>115</v>
      </c>
      <c r="D60" s="35" t="s">
        <v>113</v>
      </c>
      <c r="E60" s="33" t="s">
        <v>16</v>
      </c>
      <c r="F60" s="36"/>
      <c r="G60" s="41">
        <v>3000000</v>
      </c>
      <c r="H60" s="55">
        <v>170850000</v>
      </c>
      <c r="I60" s="1">
        <v>170850000</v>
      </c>
    </row>
    <row r="61" spans="2:9" s="2" customFormat="1" ht="30" customHeight="1" x14ac:dyDescent="0.25">
      <c r="B61" s="33" t="s">
        <v>116</v>
      </c>
      <c r="C61" s="34" t="s">
        <v>117</v>
      </c>
      <c r="D61" s="35" t="s">
        <v>113</v>
      </c>
      <c r="E61" s="33" t="s">
        <v>118</v>
      </c>
      <c r="F61" s="36"/>
      <c r="G61" s="41">
        <v>3000000</v>
      </c>
      <c r="H61" s="55">
        <v>170850000</v>
      </c>
      <c r="I61" s="1">
        <v>170850000</v>
      </c>
    </row>
    <row r="62" spans="2:9" s="2" customFormat="1" ht="23.25" customHeight="1" x14ac:dyDescent="0.3">
      <c r="B62" s="75" t="s">
        <v>119</v>
      </c>
      <c r="C62" s="76"/>
      <c r="D62" s="77"/>
      <c r="E62" s="78"/>
      <c r="F62" s="79"/>
      <c r="G62" s="80">
        <v>399999999.99630058</v>
      </c>
      <c r="H62" s="81">
        <v>22780000000.091812</v>
      </c>
      <c r="I62" s="82"/>
    </row>
    <row r="63" spans="2:9" s="2" customFormat="1" x14ac:dyDescent="0.2">
      <c r="B63" s="83"/>
      <c r="C63" s="84"/>
      <c r="D63" s="83"/>
      <c r="E63" s="85"/>
      <c r="F63" s="86"/>
      <c r="G63" s="42"/>
      <c r="H63" s="42"/>
      <c r="I63" s="1"/>
    </row>
    <row r="64" spans="2:9" s="2" customFormat="1" x14ac:dyDescent="0.2">
      <c r="B64" s="83"/>
      <c r="C64" s="84"/>
      <c r="D64" s="83"/>
      <c r="E64" s="85"/>
      <c r="F64" s="86"/>
      <c r="G64" s="42"/>
      <c r="H64" s="42"/>
      <c r="I64" s="1"/>
    </row>
    <row r="65" spans="2:9" s="2" customFormat="1" x14ac:dyDescent="0.2">
      <c r="B65" s="83"/>
      <c r="D65" s="87"/>
      <c r="E65" s="83"/>
      <c r="F65" s="4"/>
      <c r="G65" s="1"/>
      <c r="H65" s="1"/>
      <c r="I65" s="1"/>
    </row>
    <row r="66" spans="2:9" s="2" customFormat="1" x14ac:dyDescent="0.2">
      <c r="B66" s="83"/>
      <c r="D66" s="87"/>
      <c r="E66" s="83"/>
      <c r="F66" s="4"/>
      <c r="G66" s="1"/>
      <c r="H66" s="1"/>
      <c r="I66" s="1"/>
    </row>
    <row r="67" spans="2:9" s="2" customFormat="1" ht="15.75" hidden="1" x14ac:dyDescent="0.25">
      <c r="B67" s="88">
        <v>56.95</v>
      </c>
      <c r="D67" s="87"/>
      <c r="E67" s="83"/>
      <c r="F67" s="4"/>
      <c r="G67" s="1"/>
      <c r="H67" s="1"/>
      <c r="I67" s="1"/>
    </row>
    <row r="68" spans="2:9" s="90" customFormat="1" x14ac:dyDescent="0.2">
      <c r="B68" s="83"/>
      <c r="C68" s="84"/>
      <c r="D68" s="89"/>
      <c r="F68" s="91"/>
      <c r="G68" s="92"/>
      <c r="H68" s="92"/>
      <c r="I68" s="92"/>
    </row>
    <row r="69" spans="2:9" s="90" customFormat="1" x14ac:dyDescent="0.2">
      <c r="B69" s="93"/>
      <c r="C69" s="84"/>
      <c r="D69" s="89"/>
      <c r="F69" s="91"/>
      <c r="G69" s="92"/>
      <c r="H69" s="92"/>
      <c r="I69" s="92"/>
    </row>
    <row r="70" spans="2:9" s="90" customFormat="1" x14ac:dyDescent="0.2">
      <c r="B70" s="83"/>
      <c r="C70" s="84"/>
      <c r="D70" s="89"/>
      <c r="F70" s="91"/>
      <c r="G70" s="92"/>
      <c r="H70" s="92"/>
      <c r="I70" s="92"/>
    </row>
    <row r="71" spans="2:9" s="2" customFormat="1" x14ac:dyDescent="0.2">
      <c r="B71" s="83"/>
      <c r="D71" s="87"/>
      <c r="E71" s="83"/>
      <c r="F71" s="4"/>
      <c r="G71" s="1"/>
      <c r="H71" s="1"/>
      <c r="I71" s="1"/>
    </row>
    <row r="72" spans="2:9" s="2" customFormat="1" x14ac:dyDescent="0.2">
      <c r="B72" s="83"/>
      <c r="D72" s="87"/>
      <c r="E72" s="83"/>
      <c r="F72" s="4"/>
      <c r="G72" s="1"/>
      <c r="H72" s="1"/>
      <c r="I72" s="1"/>
    </row>
    <row r="73" spans="2:9" s="2" customFormat="1" x14ac:dyDescent="0.2">
      <c r="B73" s="83"/>
      <c r="D73" s="87"/>
      <c r="E73" s="83"/>
      <c r="F73" s="4"/>
      <c r="G73" s="1"/>
      <c r="H73" s="1"/>
      <c r="I73" s="1"/>
    </row>
    <row r="74" spans="2:9" s="2" customFormat="1" x14ac:dyDescent="0.2">
      <c r="B74" s="83"/>
      <c r="D74" s="87"/>
      <c r="E74" s="83"/>
      <c r="F74" s="4"/>
      <c r="G74" s="1"/>
      <c r="H74" s="1"/>
      <c r="I74" s="1"/>
    </row>
    <row r="75" spans="2:9" s="2" customFormat="1" x14ac:dyDescent="0.2">
      <c r="B75" s="83"/>
      <c r="D75" s="87"/>
      <c r="E75" s="83"/>
      <c r="F75" s="4"/>
      <c r="G75" s="1"/>
      <c r="H75" s="1"/>
      <c r="I75" s="1"/>
    </row>
    <row r="76" spans="2:9" s="2" customFormat="1" x14ac:dyDescent="0.2">
      <c r="B76" s="83"/>
      <c r="D76" s="87"/>
      <c r="E76" s="83"/>
      <c r="F76" s="4"/>
      <c r="G76" s="1"/>
      <c r="H76" s="1"/>
      <c r="I76" s="1"/>
    </row>
    <row r="77" spans="2:9" s="2" customFormat="1" x14ac:dyDescent="0.2">
      <c r="B77" s="83"/>
      <c r="D77" s="87"/>
      <c r="E77" s="83"/>
      <c r="F77" s="4"/>
      <c r="G77" s="1"/>
      <c r="H77" s="1"/>
      <c r="I77" s="1"/>
    </row>
    <row r="78" spans="2:9" s="2" customFormat="1" x14ac:dyDescent="0.2">
      <c r="B78" s="83"/>
      <c r="D78" s="87"/>
      <c r="E78" s="83"/>
      <c r="F78" s="4"/>
      <c r="G78" s="1"/>
      <c r="H78" s="1"/>
      <c r="I78" s="1"/>
    </row>
    <row r="79" spans="2:9" s="2" customFormat="1" x14ac:dyDescent="0.2">
      <c r="B79" s="83"/>
      <c r="D79" s="87"/>
      <c r="E79" s="83"/>
      <c r="F79" s="4"/>
      <c r="G79" s="1"/>
      <c r="H79" s="1"/>
      <c r="I79" s="1"/>
    </row>
    <row r="80" spans="2:9" s="2" customFormat="1" x14ac:dyDescent="0.2">
      <c r="B80" s="83"/>
      <c r="D80" s="87"/>
      <c r="E80" s="83"/>
      <c r="F80" s="4"/>
      <c r="G80" s="1"/>
      <c r="H80" s="1"/>
      <c r="I80" s="1"/>
    </row>
    <row r="81" spans="2:9" s="2" customFormat="1" x14ac:dyDescent="0.2">
      <c r="B81" s="83"/>
      <c r="D81" s="87"/>
      <c r="E81" s="83"/>
      <c r="F81" s="4"/>
      <c r="G81" s="1"/>
      <c r="H81" s="1"/>
      <c r="I81" s="1"/>
    </row>
    <row r="82" spans="2:9" s="2" customFormat="1" x14ac:dyDescent="0.2">
      <c r="B82" s="83"/>
      <c r="D82" s="87"/>
      <c r="E82" s="83"/>
      <c r="F82" s="4"/>
      <c r="G82" s="1"/>
      <c r="H82" s="1"/>
      <c r="I82" s="1"/>
    </row>
    <row r="83" spans="2:9" s="2" customFormat="1" x14ac:dyDescent="0.2">
      <c r="B83" s="83"/>
      <c r="D83" s="87"/>
      <c r="E83" s="83"/>
      <c r="F83" s="4"/>
      <c r="G83" s="1"/>
      <c r="H83" s="1"/>
      <c r="I83" s="1"/>
    </row>
    <row r="84" spans="2:9" s="2" customFormat="1" x14ac:dyDescent="0.2">
      <c r="B84" s="83"/>
      <c r="D84" s="87"/>
      <c r="E84" s="83"/>
      <c r="F84" s="4"/>
      <c r="G84" s="1"/>
      <c r="H84" s="1"/>
      <c r="I84" s="1"/>
    </row>
    <row r="85" spans="2:9" s="2" customFormat="1" x14ac:dyDescent="0.2">
      <c r="B85" s="83"/>
      <c r="D85" s="87"/>
      <c r="E85" s="83"/>
      <c r="F85" s="4"/>
      <c r="G85" s="1"/>
      <c r="H85" s="1"/>
      <c r="I85" s="1"/>
    </row>
    <row r="86" spans="2:9" s="2" customFormat="1" x14ac:dyDescent="0.2">
      <c r="B86" s="83"/>
      <c r="D86" s="87"/>
      <c r="E86" s="83"/>
      <c r="F86" s="4"/>
      <c r="G86" s="1"/>
      <c r="H86" s="1"/>
      <c r="I86" s="1"/>
    </row>
    <row r="87" spans="2:9" s="2" customFormat="1" x14ac:dyDescent="0.2">
      <c r="B87" s="83"/>
      <c r="D87" s="87"/>
      <c r="E87" s="83"/>
      <c r="F87" s="4"/>
      <c r="G87" s="1"/>
      <c r="H87" s="1"/>
      <c r="I87" s="1"/>
    </row>
    <row r="88" spans="2:9" s="2" customFormat="1" x14ac:dyDescent="0.2">
      <c r="B88" s="83"/>
      <c r="D88" s="87"/>
      <c r="E88" s="83"/>
      <c r="F88" s="4"/>
      <c r="G88" s="1"/>
      <c r="H88" s="1"/>
      <c r="I88" s="1"/>
    </row>
    <row r="89" spans="2:9" s="2" customFormat="1" x14ac:dyDescent="0.2">
      <c r="B89" s="83"/>
      <c r="D89" s="87"/>
      <c r="E89" s="83"/>
      <c r="F89" s="4"/>
      <c r="G89" s="1"/>
      <c r="H89" s="1"/>
      <c r="I89" s="1"/>
    </row>
    <row r="90" spans="2:9" s="2" customFormat="1" x14ac:dyDescent="0.2">
      <c r="B90" s="83"/>
      <c r="D90" s="87"/>
      <c r="E90" s="83"/>
      <c r="F90" s="4"/>
      <c r="G90" s="1"/>
      <c r="H90" s="1"/>
      <c r="I90" s="1"/>
    </row>
    <row r="91" spans="2:9" s="2" customFormat="1" x14ac:dyDescent="0.2">
      <c r="B91" s="83"/>
      <c r="D91" s="87"/>
      <c r="E91" s="83"/>
      <c r="F91" s="4"/>
      <c r="G91" s="1"/>
      <c r="H91" s="1"/>
      <c r="I91" s="1"/>
    </row>
    <row r="92" spans="2:9" s="2" customFormat="1" x14ac:dyDescent="0.2">
      <c r="B92" s="83"/>
      <c r="D92" s="87"/>
      <c r="E92" s="83"/>
      <c r="F92" s="4"/>
      <c r="G92" s="1"/>
      <c r="H92" s="1"/>
      <c r="I92" s="1"/>
    </row>
    <row r="93" spans="2:9" s="2" customFormat="1" x14ac:dyDescent="0.2">
      <c r="B93" s="83"/>
      <c r="D93" s="87"/>
      <c r="E93" s="83"/>
      <c r="F93" s="4"/>
      <c r="G93" s="1"/>
      <c r="H93" s="1"/>
      <c r="I93" s="1"/>
    </row>
    <row r="94" spans="2:9" s="2" customFormat="1" x14ac:dyDescent="0.2">
      <c r="B94" s="83"/>
      <c r="D94" s="87"/>
      <c r="E94" s="83"/>
      <c r="F94" s="4"/>
      <c r="G94" s="1"/>
      <c r="H94" s="1"/>
      <c r="I94" s="1"/>
    </row>
    <row r="95" spans="2:9" s="2" customFormat="1" x14ac:dyDescent="0.2">
      <c r="B95" s="83"/>
      <c r="D95" s="87"/>
      <c r="E95" s="83"/>
      <c r="F95" s="4"/>
      <c r="G95" s="1"/>
      <c r="H95" s="1"/>
      <c r="I95" s="1"/>
    </row>
    <row r="96" spans="2:9" s="2" customFormat="1" x14ac:dyDescent="0.2">
      <c r="B96" s="83"/>
      <c r="D96" s="87"/>
      <c r="E96" s="83"/>
      <c r="F96" s="4"/>
      <c r="G96" s="1"/>
      <c r="H96" s="1"/>
      <c r="I96" s="1"/>
    </row>
    <row r="97" spans="2:9" s="2" customFormat="1" x14ac:dyDescent="0.2">
      <c r="B97" s="83"/>
      <c r="D97" s="87"/>
      <c r="E97" s="83"/>
      <c r="F97" s="4"/>
      <c r="G97" s="1"/>
      <c r="H97" s="1"/>
      <c r="I97" s="1"/>
    </row>
    <row r="98" spans="2:9" s="2" customFormat="1" x14ac:dyDescent="0.2">
      <c r="B98" s="83"/>
      <c r="D98" s="87"/>
      <c r="E98" s="83"/>
      <c r="F98" s="4"/>
      <c r="G98" s="1"/>
      <c r="H98" s="1"/>
      <c r="I98" s="1"/>
    </row>
    <row r="99" spans="2:9" s="2" customFormat="1" x14ac:dyDescent="0.2">
      <c r="B99" s="83"/>
      <c r="D99" s="87"/>
      <c r="E99" s="83"/>
      <c r="F99" s="4"/>
      <c r="G99" s="1"/>
      <c r="H99" s="1"/>
      <c r="I99" s="1"/>
    </row>
    <row r="100" spans="2:9" s="2" customFormat="1" x14ac:dyDescent="0.2">
      <c r="B100" s="83"/>
      <c r="D100" s="87"/>
      <c r="E100" s="83"/>
      <c r="F100" s="4"/>
      <c r="G100" s="1"/>
      <c r="H100" s="1"/>
      <c r="I100" s="1"/>
    </row>
    <row r="101" spans="2:9" s="2" customFormat="1" x14ac:dyDescent="0.2">
      <c r="B101" s="83"/>
      <c r="D101" s="87"/>
      <c r="E101" s="83"/>
      <c r="F101" s="4"/>
      <c r="G101" s="1"/>
      <c r="H101" s="1"/>
      <c r="I101" s="1"/>
    </row>
    <row r="102" spans="2:9" s="2" customFormat="1" x14ac:dyDescent="0.2">
      <c r="B102" s="83"/>
      <c r="D102" s="87"/>
      <c r="E102" s="83"/>
      <c r="F102" s="4"/>
      <c r="G102" s="1"/>
      <c r="H102" s="1"/>
      <c r="I102" s="1"/>
    </row>
    <row r="103" spans="2:9" s="2" customFormat="1" x14ac:dyDescent="0.2">
      <c r="B103" s="83"/>
      <c r="D103" s="87"/>
      <c r="E103" s="83"/>
      <c r="F103" s="4"/>
      <c r="G103" s="1"/>
      <c r="H103" s="1"/>
      <c r="I103" s="1"/>
    </row>
    <row r="104" spans="2:9" s="2" customFormat="1" x14ac:dyDescent="0.2">
      <c r="B104" s="83"/>
      <c r="D104" s="87"/>
      <c r="E104" s="83"/>
      <c r="F104" s="4"/>
      <c r="G104" s="1"/>
      <c r="H104" s="1"/>
      <c r="I104" s="1"/>
    </row>
    <row r="105" spans="2:9" s="2" customFormat="1" x14ac:dyDescent="0.2">
      <c r="B105" s="83"/>
      <c r="D105" s="87"/>
      <c r="E105" s="83"/>
      <c r="F105" s="4"/>
      <c r="G105" s="1"/>
      <c r="H105" s="1"/>
      <c r="I105" s="1"/>
    </row>
    <row r="106" spans="2:9" s="2" customFormat="1" x14ac:dyDescent="0.2">
      <c r="B106" s="83"/>
      <c r="D106" s="87"/>
      <c r="E106" s="83"/>
      <c r="F106" s="4"/>
      <c r="G106" s="1"/>
      <c r="H106" s="1"/>
      <c r="I106" s="1"/>
    </row>
    <row r="107" spans="2:9" s="2" customFormat="1" x14ac:dyDescent="0.2">
      <c r="B107" s="83"/>
      <c r="D107" s="87"/>
      <c r="E107" s="83"/>
      <c r="F107" s="4"/>
      <c r="G107" s="1"/>
      <c r="H107" s="1"/>
      <c r="I107" s="1"/>
    </row>
    <row r="108" spans="2:9" s="2" customFormat="1" x14ac:dyDescent="0.2">
      <c r="B108" s="83"/>
      <c r="D108" s="87"/>
      <c r="E108" s="83"/>
      <c r="F108" s="4"/>
      <c r="G108" s="1"/>
      <c r="H108" s="1"/>
      <c r="I108" s="1"/>
    </row>
    <row r="109" spans="2:9" s="2" customFormat="1" x14ac:dyDescent="0.2">
      <c r="B109" s="83"/>
      <c r="D109" s="87"/>
      <c r="E109" s="83"/>
      <c r="F109" s="4"/>
      <c r="G109" s="1"/>
      <c r="H109" s="1"/>
      <c r="I109" s="1"/>
    </row>
    <row r="110" spans="2:9" s="2" customFormat="1" x14ac:dyDescent="0.2">
      <c r="B110" s="83"/>
      <c r="D110" s="87"/>
      <c r="E110" s="83"/>
      <c r="F110" s="4"/>
      <c r="G110" s="1"/>
      <c r="H110" s="1"/>
      <c r="I110" s="1"/>
    </row>
    <row r="111" spans="2:9" s="2" customFormat="1" x14ac:dyDescent="0.2">
      <c r="B111" s="83"/>
      <c r="D111" s="87"/>
      <c r="E111" s="83"/>
      <c r="F111" s="4"/>
      <c r="G111" s="1"/>
      <c r="H111" s="1"/>
      <c r="I111" s="1"/>
    </row>
    <row r="112" spans="2:9" s="2" customFormat="1" x14ac:dyDescent="0.2">
      <c r="B112" s="83"/>
      <c r="D112" s="87"/>
      <c r="E112" s="83"/>
      <c r="F112" s="4"/>
      <c r="G112" s="1"/>
      <c r="H112" s="1"/>
      <c r="I112" s="1"/>
    </row>
    <row r="113" spans="2:9" s="2" customFormat="1" x14ac:dyDescent="0.2">
      <c r="B113" s="83"/>
      <c r="D113" s="87"/>
      <c r="E113" s="83"/>
      <c r="F113" s="4"/>
      <c r="G113" s="1"/>
      <c r="H113" s="1"/>
      <c r="I113" s="1"/>
    </row>
    <row r="114" spans="2:9" s="2" customFormat="1" x14ac:dyDescent="0.2">
      <c r="B114" s="83"/>
      <c r="D114" s="87"/>
      <c r="E114" s="83"/>
      <c r="F114" s="4"/>
      <c r="G114" s="1"/>
      <c r="H114" s="1"/>
      <c r="I114" s="1"/>
    </row>
    <row r="115" spans="2:9" s="2" customFormat="1" x14ac:dyDescent="0.2">
      <c r="B115" s="83"/>
      <c r="D115" s="87"/>
      <c r="E115" s="83"/>
      <c r="F115" s="4"/>
      <c r="G115" s="1"/>
      <c r="H115" s="1"/>
      <c r="I115" s="1"/>
    </row>
    <row r="116" spans="2:9" s="2" customFormat="1" x14ac:dyDescent="0.2">
      <c r="B116" s="83"/>
      <c r="D116" s="87"/>
      <c r="E116" s="83"/>
      <c r="F116" s="4"/>
      <c r="G116" s="1"/>
      <c r="H116" s="1"/>
      <c r="I116" s="1"/>
    </row>
    <row r="117" spans="2:9" s="2" customFormat="1" x14ac:dyDescent="0.2">
      <c r="B117" s="83"/>
      <c r="D117" s="87"/>
      <c r="E117" s="83"/>
      <c r="F117" s="4"/>
      <c r="G117" s="1"/>
      <c r="H117" s="1"/>
      <c r="I117" s="1"/>
    </row>
    <row r="118" spans="2:9" s="2" customFormat="1" x14ac:dyDescent="0.2">
      <c r="B118" s="83"/>
      <c r="D118" s="87"/>
      <c r="E118" s="83"/>
      <c r="F118" s="4"/>
      <c r="G118" s="1"/>
      <c r="H118" s="1"/>
      <c r="I118" s="1"/>
    </row>
    <row r="119" spans="2:9" s="2" customFormat="1" x14ac:dyDescent="0.2">
      <c r="B119" s="83"/>
      <c r="D119" s="87"/>
      <c r="E119" s="83"/>
      <c r="F119" s="4"/>
      <c r="G119" s="1"/>
      <c r="H119" s="1"/>
      <c r="I119" s="1"/>
    </row>
    <row r="120" spans="2:9" s="2" customFormat="1" x14ac:dyDescent="0.2">
      <c r="B120" s="83"/>
      <c r="D120" s="87"/>
      <c r="E120" s="83"/>
      <c r="F120" s="4"/>
      <c r="G120" s="1"/>
      <c r="H120" s="1"/>
      <c r="I120" s="1"/>
    </row>
    <row r="121" spans="2:9" s="2" customFormat="1" x14ac:dyDescent="0.2">
      <c r="B121" s="83"/>
      <c r="D121" s="87"/>
      <c r="E121" s="83"/>
      <c r="F121" s="4"/>
      <c r="G121" s="1"/>
      <c r="H121" s="1"/>
      <c r="I121" s="1"/>
    </row>
    <row r="122" spans="2:9" s="2" customFormat="1" x14ac:dyDescent="0.2">
      <c r="B122" s="83"/>
      <c r="D122" s="87"/>
      <c r="E122" s="83"/>
      <c r="F122" s="4"/>
      <c r="G122" s="1"/>
      <c r="H122" s="1"/>
      <c r="I122" s="1"/>
    </row>
    <row r="123" spans="2:9" s="2" customFormat="1" x14ac:dyDescent="0.2">
      <c r="B123" s="83"/>
      <c r="D123" s="87"/>
      <c r="E123" s="83"/>
      <c r="F123" s="4"/>
      <c r="G123" s="1"/>
      <c r="H123" s="1"/>
      <c r="I123" s="1"/>
    </row>
    <row r="124" spans="2:9" s="2" customFormat="1" x14ac:dyDescent="0.2">
      <c r="B124" s="83"/>
      <c r="D124" s="87"/>
      <c r="E124" s="83"/>
      <c r="F124" s="4"/>
      <c r="G124" s="1"/>
      <c r="H124" s="1"/>
      <c r="I124" s="1"/>
    </row>
    <row r="125" spans="2:9" s="2" customFormat="1" x14ac:dyDescent="0.2">
      <c r="B125" s="83"/>
      <c r="D125" s="87"/>
      <c r="E125" s="83"/>
      <c r="F125" s="4"/>
      <c r="G125" s="1"/>
      <c r="H125" s="1"/>
      <c r="I125" s="1"/>
    </row>
    <row r="126" spans="2:9" s="2" customFormat="1" x14ac:dyDescent="0.2">
      <c r="B126" s="83"/>
      <c r="D126" s="87"/>
      <c r="E126" s="83"/>
      <c r="F126" s="4"/>
      <c r="G126" s="1"/>
      <c r="H126" s="1"/>
      <c r="I126" s="1"/>
    </row>
    <row r="127" spans="2:9" s="2" customFormat="1" x14ac:dyDescent="0.2">
      <c r="B127" s="83"/>
      <c r="D127" s="87"/>
      <c r="E127" s="83"/>
      <c r="F127" s="4"/>
      <c r="G127" s="1"/>
      <c r="H127" s="1"/>
      <c r="I127" s="1"/>
    </row>
    <row r="128" spans="2:9" s="2" customFormat="1" x14ac:dyDescent="0.2">
      <c r="B128" s="83"/>
      <c r="D128" s="87"/>
      <c r="E128" s="83"/>
      <c r="F128" s="4"/>
      <c r="G128" s="1"/>
      <c r="H128" s="1"/>
      <c r="I128" s="1"/>
    </row>
    <row r="129" spans="2:9" s="2" customFormat="1" x14ac:dyDescent="0.2">
      <c r="B129" s="83"/>
      <c r="D129" s="87"/>
      <c r="E129" s="83"/>
      <c r="F129" s="4"/>
      <c r="G129" s="1"/>
      <c r="H129" s="1"/>
      <c r="I129" s="1"/>
    </row>
    <row r="130" spans="2:9" s="2" customFormat="1" x14ac:dyDescent="0.2">
      <c r="B130" s="83"/>
      <c r="D130" s="87"/>
      <c r="E130" s="83"/>
      <c r="F130" s="4"/>
      <c r="G130" s="1"/>
      <c r="H130" s="1"/>
      <c r="I130" s="1"/>
    </row>
    <row r="131" spans="2:9" s="2" customFormat="1" x14ac:dyDescent="0.2">
      <c r="B131" s="83"/>
      <c r="D131" s="87"/>
      <c r="E131" s="83"/>
      <c r="F131" s="4"/>
      <c r="G131" s="1"/>
      <c r="H131" s="1"/>
      <c r="I131" s="1"/>
    </row>
  </sheetData>
  <mergeCells count="3">
    <mergeCell ref="B2:H2"/>
    <mergeCell ref="B4:H4"/>
    <mergeCell ref="B6:H6"/>
  </mergeCells>
  <pageMargins left="0.7" right="0.7" top="0.75" bottom="0.75" header="0.3" footer="0.3"/>
  <pageSetup orientation="portrait" r:id="rId1"/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PROYECTOS REC EXT 2023 US Y 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Odilys Y. Hidalgo S.</dc:creator>
  <cp:lastModifiedBy>Samuel E. Espinal A.</cp:lastModifiedBy>
  <dcterms:created xsi:type="dcterms:W3CDTF">2022-09-27T19:48:32Z</dcterms:created>
  <dcterms:modified xsi:type="dcterms:W3CDTF">2022-09-29T15:04:37Z</dcterms:modified>
</cp:coreProperties>
</file>